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G:\Mi unidad\Mis Documentos\Documentos\curro\Clases Petrologia\Petro-II\ANALISIS SISTEMAS HETEROGENEOS\"/>
    </mc:Choice>
  </mc:AlternateContent>
  <xr:revisionPtr revIDLastSave="0" documentId="13_ncr:1_{98D763C0-781F-4BF7-AD9B-FB26BD042A36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Hoja1!$C$1:$C$15</definedName>
  </definedNames>
  <calcPr calcId="181029"/>
</workbook>
</file>

<file path=xl/calcChain.xml><?xml version="1.0" encoding="utf-8"?>
<calcChain xmlns="http://schemas.openxmlformats.org/spreadsheetml/2006/main">
  <c r="H25" i="1" l="1"/>
  <c r="I25" i="1"/>
  <c r="J25" i="1"/>
  <c r="K25" i="1" s="1"/>
  <c r="H26" i="1"/>
  <c r="K26" i="1" s="1"/>
  <c r="I26" i="1"/>
  <c r="J26" i="1"/>
  <c r="H27" i="1"/>
  <c r="I27" i="1"/>
  <c r="J27" i="1"/>
  <c r="H28" i="1"/>
  <c r="K28" i="1" s="1"/>
  <c r="I28" i="1"/>
  <c r="J28" i="1"/>
  <c r="H29" i="1"/>
  <c r="I29" i="1"/>
  <c r="J29" i="1"/>
  <c r="K29" i="1"/>
  <c r="L29" i="1"/>
  <c r="L28" i="1" l="1"/>
  <c r="L27" i="1"/>
  <c r="K27" i="1"/>
  <c r="L26" i="1"/>
  <c r="L25" i="1"/>
</calcChain>
</file>

<file path=xl/sharedStrings.xml><?xml version="1.0" encoding="utf-8"?>
<sst xmlns="http://schemas.openxmlformats.org/spreadsheetml/2006/main" count="90" uniqueCount="72">
  <si>
    <t>v1</t>
  </si>
  <si>
    <t>v2</t>
  </si>
  <si>
    <t>v3</t>
  </si>
  <si>
    <t>v4</t>
  </si>
  <si>
    <t>H2O</t>
  </si>
  <si>
    <t>k0</t>
  </si>
  <si>
    <t>k1</t>
  </si>
  <si>
    <t>k2</t>
  </si>
  <si>
    <t>k3</t>
  </si>
  <si>
    <t>k4</t>
  </si>
  <si>
    <t>k5</t>
  </si>
  <si>
    <t>k6</t>
  </si>
  <si>
    <t>H (J)</t>
  </si>
  <si>
    <t>S (J/grado)</t>
  </si>
  <si>
    <t>V (J/bar)</t>
  </si>
  <si>
    <t>Andalucita</t>
  </si>
  <si>
    <t>AL(2)SI(1)O(5)</t>
  </si>
  <si>
    <t>Sillimanita</t>
  </si>
  <si>
    <t>Distena</t>
  </si>
  <si>
    <t>Almandino</t>
  </si>
  <si>
    <t>SI(3)FE(3)AL(2)O(12)</t>
  </si>
  <si>
    <t>Estaurolita</t>
  </si>
  <si>
    <t>SI(7.5)FE(4)AL(18)H(4)O(48)</t>
  </si>
  <si>
    <t>Annita</t>
  </si>
  <si>
    <t>SI(3)FE(3)AL(1)K(1)H(2)O(12)</t>
  </si>
  <si>
    <t>Moscovita</t>
  </si>
  <si>
    <t>K(1)AL(3)SI(3)O(12)H(2)</t>
  </si>
  <si>
    <t>Cuarzo</t>
  </si>
  <si>
    <t>SI(1)O(2)</t>
  </si>
  <si>
    <t>H(2)O(1)</t>
  </si>
  <si>
    <t>Berman92</t>
  </si>
  <si>
    <t xml:space="preserve"> Als</t>
  </si>
  <si>
    <t xml:space="preserve"> Alm</t>
  </si>
  <si>
    <t xml:space="preserve"> FeSt</t>
  </si>
  <si>
    <t xml:space="preserve"> Ann</t>
  </si>
  <si>
    <t xml:space="preserve"> Ms</t>
  </si>
  <si>
    <t xml:space="preserve"> Qtz</t>
  </si>
  <si>
    <t xml:space="preserve"> H2O</t>
  </si>
  <si>
    <t xml:space="preserve"> |  1.0000 FeSt +  3.8333 Ann +  8.0000 Qtz =  5.1667 Alm +  3.8333 Ms +  2.0000 H2O</t>
  </si>
  <si>
    <t xml:space="preserve"> |  10.3333 Als +  1.3333 Ann +  2.0000 H2O =  1.0000 FeSt +  1.3333 Ms +  2.8333 Qtz</t>
  </si>
  <si>
    <t xml:space="preserve"> |  2.0000 Als +  1.0000 Ann +  1.0000 Qtz =  1.0000 Alm +  1.0000 Ms</t>
  </si>
  <si>
    <t xml:space="preserve"> |  1.0000 FeSt +  4.1667 Qtz =  7.6667 Als +  1.3333 Alm +  2.0000 H2O</t>
  </si>
  <si>
    <t xml:space="preserve"> |  16.0000 Als +  4.1667 Ann +  2.0000 H2O =  2.8333 Alm +  1.0000 FeSt +  4.1667 Ms</t>
  </si>
  <si>
    <t xml:space="preserve">V(P,T)/V(1,298) = 1 + V1(T-298) + V2(T-298)**2 + V3(P-1) + V4(P-1)**2                           </t>
  </si>
  <si>
    <t xml:space="preserve">VOLUME EQUATION:                                                                                  </t>
  </si>
  <si>
    <t xml:space="preserve">Cp calculated with eqn:                                                                           </t>
  </si>
  <si>
    <t xml:space="preserve">Cp = K0 + K1/SQRT(T) + K2/T/T + K3/T/T/T + K4/T + K5*T + K6*T*T                                </t>
  </si>
  <si>
    <t>Data from</t>
  </si>
  <si>
    <t>Formula</t>
  </si>
  <si>
    <t>And</t>
  </si>
  <si>
    <t>Sil</t>
  </si>
  <si>
    <t>Ky</t>
  </si>
  <si>
    <t>Alm</t>
  </si>
  <si>
    <t>FeSt</t>
  </si>
  <si>
    <t>Ann</t>
  </si>
  <si>
    <t>Ms</t>
  </si>
  <si>
    <t>Qtz</t>
  </si>
  <si>
    <t>Fluid</t>
  </si>
  <si>
    <t>Fase</t>
  </si>
  <si>
    <t>[Als]</t>
  </si>
  <si>
    <t>[Alm]</t>
  </si>
  <si>
    <t>[FeSt, H2O]</t>
  </si>
  <si>
    <t>[Ann, Ms]</t>
  </si>
  <si>
    <t>[Qtz]</t>
  </si>
  <si>
    <r>
      <t>0=</t>
    </r>
    <r>
      <rPr>
        <b/>
        <sz val="10"/>
        <color rgb="FFFF0000"/>
        <rFont val="Symbol"/>
        <family val="1"/>
        <charset val="2"/>
      </rPr>
      <t>D</t>
    </r>
    <r>
      <rPr>
        <b/>
        <sz val="10"/>
        <color rgb="FFFF0000"/>
        <rFont val="Calibri"/>
        <family val="2"/>
        <scheme val="minor"/>
      </rPr>
      <t>H-T·</t>
    </r>
    <r>
      <rPr>
        <b/>
        <sz val="10"/>
        <color rgb="FFFF0000"/>
        <rFont val="Symbol"/>
        <family val="1"/>
        <charset val="2"/>
      </rPr>
      <t>D</t>
    </r>
    <r>
      <rPr>
        <b/>
        <sz val="10"/>
        <color rgb="FFFF0000"/>
        <rFont val="Calibri"/>
        <family val="2"/>
        <scheme val="minor"/>
      </rPr>
      <t>S+P·</t>
    </r>
    <r>
      <rPr>
        <b/>
        <sz val="10"/>
        <color rgb="FFFF0000"/>
        <rFont val="Symbol"/>
        <family val="1"/>
        <charset val="2"/>
      </rPr>
      <t>D</t>
    </r>
    <r>
      <rPr>
        <b/>
        <sz val="10"/>
        <color rgb="FFFF0000"/>
        <rFont val="Calibri"/>
        <family val="2"/>
        <scheme val="minor"/>
      </rPr>
      <t>V</t>
    </r>
  </si>
  <si>
    <r>
      <t>T=(</t>
    </r>
    <r>
      <rPr>
        <b/>
        <sz val="10"/>
        <color rgb="FFFF0000"/>
        <rFont val="Symbol"/>
        <family val="1"/>
        <charset val="2"/>
      </rPr>
      <t>D</t>
    </r>
    <r>
      <rPr>
        <b/>
        <sz val="10"/>
        <color rgb="FFFF0000"/>
        <rFont val="Calibri"/>
        <family val="2"/>
        <scheme val="minor"/>
      </rPr>
      <t>H+P·</t>
    </r>
    <r>
      <rPr>
        <b/>
        <sz val="10"/>
        <color rgb="FFFF0000"/>
        <rFont val="Symbol"/>
        <family val="1"/>
        <charset val="2"/>
      </rPr>
      <t>D</t>
    </r>
    <r>
      <rPr>
        <b/>
        <sz val="10"/>
        <color rgb="FFFF0000"/>
        <rFont val="Calibri"/>
        <family val="2"/>
        <scheme val="minor"/>
      </rPr>
      <t>V)/</t>
    </r>
    <r>
      <rPr>
        <b/>
        <sz val="10"/>
        <color rgb="FFFF0000"/>
        <rFont val="Symbol"/>
        <family val="1"/>
        <charset val="2"/>
      </rPr>
      <t>D</t>
    </r>
    <r>
      <rPr>
        <b/>
        <sz val="10"/>
        <color rgb="FFFF0000"/>
        <rFont val="Calibri"/>
        <family val="2"/>
        <scheme val="minor"/>
      </rPr>
      <t>S</t>
    </r>
  </si>
  <si>
    <t>P</t>
  </si>
  <si>
    <r>
      <rPr>
        <b/>
        <sz val="10"/>
        <color rgb="FFFF0000"/>
        <rFont val="Symbol"/>
        <family val="1"/>
        <charset val="2"/>
      </rPr>
      <t>D</t>
    </r>
    <r>
      <rPr>
        <b/>
        <sz val="10"/>
        <color rgb="FFFF0000"/>
        <rFont val="Calibri"/>
        <family val="2"/>
        <scheme val="minor"/>
      </rPr>
      <t>H</t>
    </r>
  </si>
  <si>
    <r>
      <rPr>
        <b/>
        <sz val="10"/>
        <color rgb="FFFF0000"/>
        <rFont val="Symbol"/>
        <family val="1"/>
        <charset val="2"/>
      </rPr>
      <t>D</t>
    </r>
    <r>
      <rPr>
        <b/>
        <sz val="10"/>
        <color rgb="FFFF0000"/>
        <rFont val="Calibri"/>
        <family val="2"/>
        <scheme val="minor"/>
      </rPr>
      <t>V</t>
    </r>
  </si>
  <si>
    <r>
      <rPr>
        <b/>
        <sz val="10"/>
        <color rgb="FFFF0000"/>
        <rFont val="Symbol"/>
        <family val="1"/>
        <charset val="2"/>
      </rPr>
      <t>D</t>
    </r>
    <r>
      <rPr>
        <b/>
        <sz val="10"/>
        <color rgb="FFFF0000"/>
        <rFont val="Calibri"/>
        <family val="2"/>
        <scheme val="minor"/>
      </rPr>
      <t>S</t>
    </r>
  </si>
  <si>
    <t>T</t>
  </si>
  <si>
    <r>
      <t xml:space="preserve">ecuacion </t>
    </r>
    <r>
      <rPr>
        <b/>
        <sz val="11"/>
        <color rgb="FFFF0000"/>
        <rFont val="Symbol"/>
        <family val="1"/>
        <charset val="2"/>
      </rPr>
      <t>D</t>
    </r>
    <r>
      <rPr>
        <b/>
        <sz val="11"/>
        <color rgb="FFFF0000"/>
        <rFont val="Arial"/>
        <family val="2"/>
      </rPr>
      <t>G</t>
    </r>
    <r>
      <rPr>
        <b/>
        <vertAlign val="subscript"/>
        <sz val="11"/>
        <color rgb="FFFF0000"/>
        <rFont val="Arial"/>
        <family val="2"/>
      </rPr>
      <t>r</t>
    </r>
    <r>
      <rPr>
        <b/>
        <sz val="11"/>
        <color rgb="FFFF0000"/>
        <rFont val="Arial"/>
        <family val="2"/>
      </rPr>
      <t>(PT) = 0 simplificada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</si>
</sst>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11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0000"/>
      <name val="Symbol"/>
      <family val="1"/>
      <charset val="2"/>
    </font>
    <font>
      <b/>
      <sz val="10"/>
      <color rgb="FFFF0000"/>
      <name val="Calibri"/>
      <family val="1"/>
      <charset val="2"/>
      <scheme val="minor"/>
    </font>
    <font>
      <b/>
      <sz val="11"/>
      <color rgb="FFFF0000"/>
      <name val="Arial"/>
      <family val="2"/>
    </font>
    <font>
      <b/>
      <sz val="11"/>
      <color rgb="FFFF0000"/>
      <name val="Symbol"/>
      <family val="1"/>
      <charset val="2"/>
    </font>
    <font>
      <b/>
      <vertAlign val="subscript"/>
      <sz val="11"/>
      <color rgb="FFFF0000"/>
      <name val="Arial"/>
      <family val="2"/>
    </font>
    <font>
      <b/>
      <sz val="10"/>
      <color rgb="FF0000F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5">
    <xf numFmtId="0" fontId="0" fillId="0" borderId="0" xfId="0"/>
    <xf numFmtId="0" fontId="5" fillId="0" borderId="0" xfId="0" applyFont="1" applyAlignment="1">
      <alignment horizontal="left" vertical="center" readingOrder="1"/>
    </xf>
    <xf numFmtId="0" fontId="8" fillId="0" borderId="0" xfId="0" applyFont="1" applyAlignment="1">
      <alignment horizontal="center" vertical="center"/>
    </xf>
    <xf numFmtId="0" fontId="9" fillId="2" borderId="0" xfId="1" applyFont="1" applyAlignment="1">
      <alignment horizontal="left" vertical="center"/>
    </xf>
    <xf numFmtId="0" fontId="9" fillId="2" borderId="0" xfId="1" applyFont="1" applyAlignment="1">
      <alignment horizontal="center" vertical="center"/>
    </xf>
    <xf numFmtId="0" fontId="9" fillId="2" borderId="0" xfId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</cellXfs>
  <cellStyles count="2">
    <cellStyle name="Énfasis1" xfId="1" builtinId="29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ecuacion </a:t>
            </a:r>
            <a:r>
              <a:rPr lang="es-ES">
                <a:latin typeface="Symbol" panose="05050102010706020507" pitchFamily="18" charset="2"/>
              </a:rPr>
              <a:t>D</a:t>
            </a:r>
            <a:r>
              <a:rPr lang="es-ES"/>
              <a:t>G</a:t>
            </a:r>
            <a:r>
              <a:rPr lang="es-ES" baseline="-25000"/>
              <a:t>r</a:t>
            </a:r>
            <a:r>
              <a:rPr lang="es-ES"/>
              <a:t>(PT) = 0 simplificada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753926912982031E-2"/>
          <c:y val="9.0406306738539402E-2"/>
          <c:w val="0.89330199878861283"/>
          <c:h val="0.846977111732001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Hoja1!$G$25</c:f>
              <c:strCache>
                <c:ptCount val="1"/>
                <c:pt idx="0">
                  <c:v>[Als]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Hoja1!$K$25:$Z$25</c:f>
              <c:numCache>
                <c:formatCode>General</c:formatCode>
                <c:ptCount val="16"/>
                <c:pt idx="0">
                  <c:v>509.95921157978853</c:v>
                </c:pt>
                <c:pt idx="1">
                  <c:v>-57.081008600917102</c:v>
                </c:pt>
              </c:numCache>
            </c:numRef>
          </c:xVal>
          <c:yVal>
            <c:numRef>
              <c:f>Hoja1!$K$23:$Z$23</c:f>
              <c:numCache>
                <c:formatCode>General</c:formatCode>
                <c:ptCount val="16"/>
                <c:pt idx="0">
                  <c:v>-10000</c:v>
                </c:pt>
                <c:pt idx="1">
                  <c:v>10000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7D-4200-BFCA-C4C96E52476E}"/>
            </c:ext>
          </c:extLst>
        </c:ser>
        <c:ser>
          <c:idx val="1"/>
          <c:order val="1"/>
          <c:tx>
            <c:strRef>
              <c:f>Hoja1!$G$26</c:f>
              <c:strCache>
                <c:ptCount val="1"/>
                <c:pt idx="0">
                  <c:v>[Alm]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Hoja1!$K$26:$Z$26</c:f>
              <c:numCache>
                <c:formatCode>General</c:formatCode>
                <c:ptCount val="16"/>
                <c:pt idx="0">
                  <c:v>193.42678983694219</c:v>
                </c:pt>
                <c:pt idx="1">
                  <c:v>406.55350990232114</c:v>
                </c:pt>
              </c:numCache>
            </c:numRef>
          </c:xVal>
          <c:yVal>
            <c:numRef>
              <c:f>Hoja1!$K$23:$Z$23</c:f>
              <c:numCache>
                <c:formatCode>General</c:formatCode>
                <c:ptCount val="16"/>
                <c:pt idx="0">
                  <c:v>-10000</c:v>
                </c:pt>
                <c:pt idx="1">
                  <c:v>10000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87D-4200-BFCA-C4C96E52476E}"/>
            </c:ext>
          </c:extLst>
        </c:ser>
        <c:ser>
          <c:idx val="2"/>
          <c:order val="2"/>
          <c:tx>
            <c:strRef>
              <c:f>Hoja1!$G$27</c:f>
              <c:strCache>
                <c:ptCount val="1"/>
                <c:pt idx="0">
                  <c:v>[FeSt, H2O]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Hoja1!$K$27:$Z$27</c:f>
              <c:numCache>
                <c:formatCode>General</c:formatCode>
                <c:ptCount val="16"/>
                <c:pt idx="0">
                  <c:v>-1354.8400367184745</c:v>
                </c:pt>
                <c:pt idx="1">
                  <c:v>2666.94463022748</c:v>
                </c:pt>
              </c:numCache>
            </c:numRef>
          </c:xVal>
          <c:yVal>
            <c:numRef>
              <c:f>Hoja1!$K$23:$Z$23</c:f>
              <c:numCache>
                <c:formatCode>General</c:formatCode>
                <c:ptCount val="16"/>
                <c:pt idx="0">
                  <c:v>-10000</c:v>
                </c:pt>
                <c:pt idx="1">
                  <c:v>10000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87D-4200-BFCA-C4C96E52476E}"/>
            </c:ext>
          </c:extLst>
        </c:ser>
        <c:ser>
          <c:idx val="3"/>
          <c:order val="3"/>
          <c:tx>
            <c:strRef>
              <c:f>Hoja1!$G$28</c:f>
              <c:strCache>
                <c:ptCount val="1"/>
                <c:pt idx="0">
                  <c:v>[Ann, Ms]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Hoja1!$K$28:$Z$28</c:f>
              <c:numCache>
                <c:formatCode>General</c:formatCode>
                <c:ptCount val="16"/>
                <c:pt idx="0">
                  <c:v>264.74816474553393</c:v>
                </c:pt>
                <c:pt idx="1">
                  <c:v>303.08022447661426</c:v>
                </c:pt>
              </c:numCache>
            </c:numRef>
          </c:xVal>
          <c:yVal>
            <c:numRef>
              <c:f>Hoja1!$K$23:$Z$23</c:f>
              <c:numCache>
                <c:formatCode>General</c:formatCode>
                <c:ptCount val="16"/>
                <c:pt idx="0">
                  <c:v>-10000</c:v>
                </c:pt>
                <c:pt idx="1">
                  <c:v>10000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87D-4200-BFCA-C4C96E52476E}"/>
            </c:ext>
          </c:extLst>
        </c:ser>
        <c:ser>
          <c:idx val="4"/>
          <c:order val="4"/>
          <c:tx>
            <c:strRef>
              <c:f>Hoja1!$G$29</c:f>
              <c:strCache>
                <c:ptCount val="1"/>
                <c:pt idx="0">
                  <c:v>[Qtz]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Hoja1!$K$29:$Z$29</c:f>
              <c:numCache>
                <c:formatCode>General</c:formatCode>
                <c:ptCount val="16"/>
                <c:pt idx="0">
                  <c:v>60.909836290678186</c:v>
                </c:pt>
                <c:pt idx="1">
                  <c:v>598.8727153742675</c:v>
                </c:pt>
              </c:numCache>
            </c:numRef>
          </c:xVal>
          <c:yVal>
            <c:numRef>
              <c:f>Hoja1!$K$23:$Z$23</c:f>
              <c:numCache>
                <c:formatCode>General</c:formatCode>
                <c:ptCount val="16"/>
                <c:pt idx="0">
                  <c:v>-10000</c:v>
                </c:pt>
                <c:pt idx="1">
                  <c:v>10000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87D-4200-BFCA-C4C96E524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127840"/>
        <c:axId val="362636224"/>
      </c:scatterChart>
      <c:valAx>
        <c:axId val="352127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>
                    <a:solidFill>
                      <a:sysClr val="windowText" lastClr="000000"/>
                    </a:solidFill>
                  </a:rPr>
                  <a:t>Temperatura (ºC)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2636224"/>
        <c:crosses val="autoZero"/>
        <c:crossBetween val="midCat"/>
      </c:valAx>
      <c:valAx>
        <c:axId val="3626362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>
                    <a:solidFill>
                      <a:sysClr val="windowText" lastClr="000000"/>
                    </a:solidFill>
                  </a:rPr>
                  <a:t>Presión (bar)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2127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576361800928735"/>
          <c:y val="0.62958108731032281"/>
          <c:w val="0.14705689481122552"/>
          <c:h val="0.20161431433973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105641</xdr:colOff>
      <xdr:row>29</xdr:row>
      <xdr:rowOff>138546</xdr:rowOff>
    </xdr:from>
    <xdr:to>
      <xdr:col>13</xdr:col>
      <xdr:colOff>346364</xdr:colOff>
      <xdr:row>60</xdr:row>
      <xdr:rowOff>159327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C844931-8912-40C6-B12A-1A0F72A9BB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tabSelected="1" zoomScaleNormal="100" workbookViewId="0">
      <selection activeCell="D41" sqref="D41"/>
    </sheetView>
  </sheetViews>
  <sheetFormatPr baseColWidth="10" defaultRowHeight="12.75"/>
  <cols>
    <col min="1" max="3" width="11.42578125" style="6"/>
    <col min="4" max="4" width="26.85546875" style="6" customWidth="1"/>
    <col min="5" max="11" width="11.42578125" style="6"/>
    <col min="12" max="14" width="8.140625" style="6" customWidth="1"/>
    <col min="15" max="18" width="8.140625" style="10" customWidth="1"/>
    <col min="19" max="26" width="8.140625" style="6" customWidth="1"/>
    <col min="27" max="16384" width="11.42578125" style="6"/>
  </cols>
  <sheetData>
    <row r="1" spans="1:18" s="5" customFormat="1" ht="15">
      <c r="A1" s="3" t="s">
        <v>47</v>
      </c>
      <c r="B1" s="4" t="s">
        <v>58</v>
      </c>
      <c r="C1" s="4" t="s">
        <v>58</v>
      </c>
      <c r="D1" s="3" t="s">
        <v>48</v>
      </c>
      <c r="E1" s="5" t="s">
        <v>12</v>
      </c>
      <c r="F1" s="5" t="s">
        <v>13</v>
      </c>
      <c r="G1" s="5" t="s">
        <v>14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0</v>
      </c>
      <c r="P1" s="5" t="s">
        <v>1</v>
      </c>
      <c r="Q1" s="5" t="s">
        <v>2</v>
      </c>
      <c r="R1" s="5" t="s">
        <v>3</v>
      </c>
    </row>
    <row r="2" spans="1:18">
      <c r="A2" s="6" t="s">
        <v>30</v>
      </c>
      <c r="B2" s="7" t="s">
        <v>15</v>
      </c>
      <c r="C2" s="7" t="s">
        <v>49</v>
      </c>
      <c r="D2" s="6" t="s">
        <v>16</v>
      </c>
      <c r="E2" s="6">
        <v>-2589972.17</v>
      </c>
      <c r="F2" s="6">
        <v>91.433700000000002</v>
      </c>
      <c r="G2" s="6">
        <v>5.1470000000000002</v>
      </c>
      <c r="H2" s="6">
        <v>236.47818000000001</v>
      </c>
      <c r="I2" s="6">
        <v>-1102.941</v>
      </c>
      <c r="J2" s="6">
        <v>-7526810</v>
      </c>
      <c r="K2" s="6">
        <v>936442368</v>
      </c>
      <c r="L2" s="6">
        <v>0</v>
      </c>
      <c r="M2" s="6">
        <v>0</v>
      </c>
      <c r="N2" s="6">
        <v>0</v>
      </c>
      <c r="O2" s="6">
        <v>2.3442646200000004E-5</v>
      </c>
      <c r="P2" s="6">
        <v>7.1890000000000007E-10</v>
      </c>
      <c r="Q2" s="6">
        <v>-7.7004080000000013E-7</v>
      </c>
      <c r="R2" s="6">
        <v>1.9235E-12</v>
      </c>
    </row>
    <row r="3" spans="1:18">
      <c r="A3" s="6" t="s">
        <v>30</v>
      </c>
      <c r="B3" s="7" t="s">
        <v>17</v>
      </c>
      <c r="C3" s="7" t="s">
        <v>50</v>
      </c>
      <c r="D3" s="6" t="s">
        <v>16</v>
      </c>
      <c r="E3" s="6">
        <v>-2586090.58</v>
      </c>
      <c r="F3" s="6">
        <v>95.93</v>
      </c>
      <c r="G3" s="6">
        <v>4.9829999999999997</v>
      </c>
      <c r="H3" s="6">
        <v>256.73158000000001</v>
      </c>
      <c r="I3" s="6">
        <v>-1887.2249999999999</v>
      </c>
      <c r="J3" s="6">
        <v>-2977353</v>
      </c>
      <c r="K3" s="6">
        <v>250959080</v>
      </c>
      <c r="L3" s="6">
        <v>0</v>
      </c>
      <c r="M3" s="6">
        <v>0</v>
      </c>
      <c r="N3" s="6">
        <v>0</v>
      </c>
      <c r="O3" s="6">
        <v>1.3430704400000001E-5</v>
      </c>
      <c r="P3" s="6">
        <v>0</v>
      </c>
      <c r="Q3" s="6">
        <v>-7.5255870000000011E-7</v>
      </c>
      <c r="R3" s="6">
        <v>0</v>
      </c>
    </row>
    <row r="4" spans="1:18">
      <c r="A4" s="6" t="s">
        <v>30</v>
      </c>
      <c r="B4" s="7" t="s">
        <v>18</v>
      </c>
      <c r="C4" s="7" t="s">
        <v>51</v>
      </c>
      <c r="D4" s="6" t="s">
        <v>16</v>
      </c>
      <c r="E4" s="6">
        <v>-2594220.46</v>
      </c>
      <c r="F4" s="6">
        <v>82.43</v>
      </c>
      <c r="G4" s="6">
        <v>4.4119999999999999</v>
      </c>
      <c r="H4" s="6">
        <v>262.68477999999999</v>
      </c>
      <c r="I4" s="6">
        <v>-2001.4069999999999</v>
      </c>
      <c r="J4" s="6">
        <v>-1999740</v>
      </c>
      <c r="K4" s="6">
        <v>-63181880</v>
      </c>
      <c r="L4" s="6">
        <v>0</v>
      </c>
      <c r="M4" s="6">
        <v>0</v>
      </c>
      <c r="N4" s="6">
        <v>0</v>
      </c>
      <c r="O4" s="6">
        <v>2.3972529500000002E-5</v>
      </c>
      <c r="P4" s="6">
        <v>0</v>
      </c>
      <c r="Q4" s="6">
        <v>-6.4596550000000004E-7</v>
      </c>
      <c r="R4" s="6">
        <v>0</v>
      </c>
    </row>
    <row r="5" spans="1:18">
      <c r="A5" s="6" t="s">
        <v>30</v>
      </c>
      <c r="B5" s="7" t="s">
        <v>19</v>
      </c>
      <c r="C5" s="7" t="s">
        <v>52</v>
      </c>
      <c r="D5" s="6" t="s">
        <v>20</v>
      </c>
      <c r="E5" s="6">
        <v>-5267216</v>
      </c>
      <c r="F5" s="6">
        <v>340.00700000000001</v>
      </c>
      <c r="G5" s="6">
        <v>11.510999999999999</v>
      </c>
      <c r="H5" s="6">
        <v>573.96190999999999</v>
      </c>
      <c r="I5" s="6">
        <v>-1483.127</v>
      </c>
      <c r="J5" s="6">
        <v>-29291968</v>
      </c>
      <c r="K5" s="6">
        <v>5022076928</v>
      </c>
      <c r="L5" s="6">
        <v>0</v>
      </c>
      <c r="M5" s="6">
        <v>0</v>
      </c>
      <c r="N5" s="6">
        <v>0</v>
      </c>
      <c r="O5" s="6">
        <v>1.8612501200000001E-5</v>
      </c>
      <c r="P5" s="6">
        <v>7.4538999999999997E-9</v>
      </c>
      <c r="Q5" s="6">
        <v>-5.5778320000000002E-7</v>
      </c>
      <c r="R5" s="6">
        <v>3.2110000000000002E-13</v>
      </c>
    </row>
    <row r="6" spans="1:18">
      <c r="A6" s="6" t="s">
        <v>30</v>
      </c>
      <c r="B6" s="7" t="s">
        <v>21</v>
      </c>
      <c r="C6" s="7" t="s">
        <v>53</v>
      </c>
      <c r="D6" s="6" t="s">
        <v>22</v>
      </c>
      <c r="E6" s="6">
        <v>-23765364</v>
      </c>
      <c r="F6" s="6">
        <v>1005.327</v>
      </c>
      <c r="G6" s="6">
        <v>44.676000000000002</v>
      </c>
      <c r="H6" s="6">
        <v>2577.67407</v>
      </c>
      <c r="I6" s="6">
        <v>-16265.359</v>
      </c>
      <c r="J6" s="6">
        <v>-61185888</v>
      </c>
      <c r="K6" s="6">
        <v>8692047872</v>
      </c>
      <c r="L6" s="6">
        <v>0</v>
      </c>
      <c r="M6" s="6">
        <v>0</v>
      </c>
      <c r="N6" s="6">
        <v>0</v>
      </c>
      <c r="O6" s="6">
        <v>1.7936346000000002E-5</v>
      </c>
      <c r="P6" s="6">
        <v>9.0396000000000001E-9</v>
      </c>
      <c r="Q6" s="6">
        <v>-8.0000000000000007E-7</v>
      </c>
      <c r="R6" s="6">
        <v>0</v>
      </c>
    </row>
    <row r="7" spans="1:18">
      <c r="A7" s="6" t="s">
        <v>30</v>
      </c>
      <c r="B7" s="7" t="s">
        <v>23</v>
      </c>
      <c r="C7" s="7" t="s">
        <v>54</v>
      </c>
      <c r="D7" s="6" t="s">
        <v>24</v>
      </c>
      <c r="E7" s="6">
        <v>-5142000</v>
      </c>
      <c r="F7" s="6">
        <v>421.01</v>
      </c>
      <c r="G7" s="6">
        <v>15.483000000000001</v>
      </c>
      <c r="H7" s="6">
        <v>727.20799999999997</v>
      </c>
      <c r="I7" s="6">
        <v>-4775.04</v>
      </c>
      <c r="J7" s="6">
        <v>-13831900</v>
      </c>
      <c r="K7" s="6">
        <v>2119060000</v>
      </c>
      <c r="L7" s="6">
        <v>0</v>
      </c>
      <c r="M7" s="6">
        <v>0</v>
      </c>
      <c r="N7" s="6">
        <v>0</v>
      </c>
      <c r="O7" s="6">
        <v>3.4447326199999999E-5</v>
      </c>
      <c r="P7" s="6">
        <v>0</v>
      </c>
      <c r="Q7" s="6">
        <v>-1.6969784E-6</v>
      </c>
      <c r="R7" s="6">
        <v>0</v>
      </c>
    </row>
    <row r="8" spans="1:18">
      <c r="A8" s="6" t="s">
        <v>30</v>
      </c>
      <c r="B8" s="7" t="s">
        <v>25</v>
      </c>
      <c r="C8" s="7" t="s">
        <v>55</v>
      </c>
      <c r="D8" s="6" t="s">
        <v>26</v>
      </c>
      <c r="E8" s="6">
        <v>-5976740.1200000001</v>
      </c>
      <c r="F8" s="6">
        <v>293.1567</v>
      </c>
      <c r="G8" s="6">
        <v>14.087</v>
      </c>
      <c r="H8" s="6">
        <v>651.48925999999994</v>
      </c>
      <c r="I8" s="6">
        <v>-3873.2289999999998</v>
      </c>
      <c r="J8" s="6">
        <v>-18523200</v>
      </c>
      <c r="K8" s="6">
        <v>2742469376</v>
      </c>
      <c r="L8" s="6">
        <v>0</v>
      </c>
      <c r="M8" s="6">
        <v>0</v>
      </c>
      <c r="N8" s="6">
        <v>0</v>
      </c>
      <c r="O8" s="6">
        <v>3.3527330200000005E-5</v>
      </c>
      <c r="P8" s="6">
        <v>0</v>
      </c>
      <c r="Q8" s="6">
        <v>-1.7169021000000002E-6</v>
      </c>
      <c r="R8" s="6">
        <v>4.2947000000000003E-12</v>
      </c>
    </row>
    <row r="9" spans="1:18">
      <c r="A9" s="6" t="s">
        <v>30</v>
      </c>
      <c r="B9" s="7" t="s">
        <v>27</v>
      </c>
      <c r="C9" s="7" t="s">
        <v>56</v>
      </c>
      <c r="D9" s="6" t="s">
        <v>28</v>
      </c>
      <c r="E9" s="6">
        <v>-910699.95</v>
      </c>
      <c r="F9" s="6">
        <v>41.46</v>
      </c>
      <c r="G9" s="6">
        <v>2.2690000000000001</v>
      </c>
      <c r="H9" s="6">
        <v>80.011989999999997</v>
      </c>
      <c r="I9" s="6">
        <v>-240.27600000000001</v>
      </c>
      <c r="J9" s="6">
        <v>-3546684</v>
      </c>
      <c r="K9" s="6">
        <v>491568384</v>
      </c>
      <c r="L9" s="6">
        <v>0</v>
      </c>
      <c r="M9" s="6">
        <v>0</v>
      </c>
      <c r="N9" s="6">
        <v>0</v>
      </c>
      <c r="O9" s="6">
        <v>2.3894569800000001E-5</v>
      </c>
      <c r="P9" s="6">
        <v>0</v>
      </c>
      <c r="Q9" s="6">
        <v>-2.4339298000000002E-6</v>
      </c>
      <c r="R9" s="6">
        <v>1.01375E-11</v>
      </c>
    </row>
    <row r="10" spans="1:18">
      <c r="A10" s="6" t="s">
        <v>30</v>
      </c>
      <c r="B10" s="7" t="s">
        <v>4</v>
      </c>
      <c r="C10" s="7" t="s">
        <v>57</v>
      </c>
      <c r="D10" s="6" t="s">
        <v>29</v>
      </c>
      <c r="E10" s="6">
        <v>-241816</v>
      </c>
      <c r="F10" s="6">
        <v>188.72</v>
      </c>
      <c r="G10" s="6">
        <v>0</v>
      </c>
      <c r="H10" s="6">
        <v>115.45</v>
      </c>
      <c r="I10" s="6">
        <v>-3799.9</v>
      </c>
      <c r="J10" s="6">
        <v>-2871300</v>
      </c>
      <c r="K10" s="6">
        <v>0</v>
      </c>
      <c r="L10" s="6">
        <v>51055.16</v>
      </c>
      <c r="M10" s="6">
        <v>-2.062E-3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</row>
    <row r="11" spans="1:18">
      <c r="O11" s="6"/>
      <c r="P11" s="6"/>
      <c r="Q11" s="6"/>
      <c r="R11" s="6"/>
    </row>
    <row r="12" spans="1:18">
      <c r="H12" s="6" t="s">
        <v>45</v>
      </c>
      <c r="O12" s="6" t="s">
        <v>44</v>
      </c>
      <c r="P12" s="6"/>
      <c r="Q12" s="6"/>
      <c r="R12" s="6"/>
    </row>
    <row r="13" spans="1:18">
      <c r="H13" s="6" t="s">
        <v>46</v>
      </c>
      <c r="O13" s="6" t="s">
        <v>43</v>
      </c>
      <c r="P13" s="6"/>
      <c r="Q13" s="6"/>
      <c r="R13" s="6"/>
    </row>
    <row r="14" spans="1:18">
      <c r="O14" s="6"/>
      <c r="P14" s="6"/>
      <c r="Q14" s="6"/>
      <c r="R14" s="6"/>
    </row>
    <row r="15" spans="1:18">
      <c r="E15" s="7" t="s">
        <v>31</v>
      </c>
      <c r="F15" s="7" t="s">
        <v>32</v>
      </c>
      <c r="G15" s="7" t="s">
        <v>33</v>
      </c>
      <c r="H15" s="7" t="s">
        <v>34</v>
      </c>
      <c r="I15" s="7" t="s">
        <v>35</v>
      </c>
      <c r="J15" s="7" t="s">
        <v>36</v>
      </c>
      <c r="K15" s="7" t="s">
        <v>37</v>
      </c>
      <c r="O15" s="6"/>
      <c r="P15" s="6"/>
      <c r="Q15" s="6"/>
      <c r="R15" s="6"/>
    </row>
    <row r="16" spans="1:18">
      <c r="D16" s="8" t="s">
        <v>59</v>
      </c>
      <c r="E16" s="9">
        <v>0</v>
      </c>
      <c r="F16" s="9">
        <v>-5.1666999999999996</v>
      </c>
      <c r="G16" s="9">
        <v>1</v>
      </c>
      <c r="H16" s="9">
        <v>3.8332999999999999</v>
      </c>
      <c r="I16" s="9">
        <v>-3.8332999999999999</v>
      </c>
      <c r="J16" s="9">
        <v>8</v>
      </c>
      <c r="K16" s="9">
        <v>-2</v>
      </c>
      <c r="L16" s="6" t="s">
        <v>38</v>
      </c>
    </row>
    <row r="17" spans="4:18">
      <c r="D17" s="8" t="s">
        <v>60</v>
      </c>
      <c r="E17" s="9">
        <v>10.333299999999999</v>
      </c>
      <c r="F17" s="9">
        <v>0</v>
      </c>
      <c r="G17" s="9">
        <v>-1</v>
      </c>
      <c r="H17" s="9">
        <v>1.3332999999999999</v>
      </c>
      <c r="I17" s="9">
        <v>-1.3332999999999999</v>
      </c>
      <c r="J17" s="9">
        <v>-2.8332999999999999</v>
      </c>
      <c r="K17" s="9">
        <v>2</v>
      </c>
      <c r="L17" s="6" t="s">
        <v>39</v>
      </c>
    </row>
    <row r="18" spans="4:18">
      <c r="D18" s="8" t="s">
        <v>61</v>
      </c>
      <c r="E18" s="9">
        <v>2</v>
      </c>
      <c r="F18" s="9">
        <v>-1</v>
      </c>
      <c r="G18" s="9">
        <v>0</v>
      </c>
      <c r="H18" s="9">
        <v>1</v>
      </c>
      <c r="I18" s="9">
        <v>-1</v>
      </c>
      <c r="J18" s="9">
        <v>1</v>
      </c>
      <c r="K18" s="9">
        <v>0</v>
      </c>
      <c r="L18" s="6" t="s">
        <v>40</v>
      </c>
    </row>
    <row r="19" spans="4:18">
      <c r="D19" s="8" t="s">
        <v>62</v>
      </c>
      <c r="E19" s="9">
        <v>-7.6666999999999996</v>
      </c>
      <c r="F19" s="9">
        <v>-1.3332999999999999</v>
      </c>
      <c r="G19" s="9">
        <v>1</v>
      </c>
      <c r="H19" s="9">
        <v>0</v>
      </c>
      <c r="I19" s="9">
        <v>0</v>
      </c>
      <c r="J19" s="9">
        <v>4.1666999999999996</v>
      </c>
      <c r="K19" s="9">
        <v>-2</v>
      </c>
      <c r="L19" s="6" t="s">
        <v>41</v>
      </c>
    </row>
    <row r="20" spans="4:18">
      <c r="D20" s="8" t="s">
        <v>63</v>
      </c>
      <c r="E20" s="9">
        <v>16</v>
      </c>
      <c r="F20" s="9">
        <v>-2.8332999999999999</v>
      </c>
      <c r="G20" s="9">
        <v>-1</v>
      </c>
      <c r="H20" s="9">
        <v>4.1666999999999996</v>
      </c>
      <c r="I20" s="9">
        <v>-4.1666999999999996</v>
      </c>
      <c r="J20" s="9">
        <v>0</v>
      </c>
      <c r="K20" s="9">
        <v>2</v>
      </c>
      <c r="L20" s="6" t="s">
        <v>42</v>
      </c>
    </row>
    <row r="22" spans="4:18" ht="16.5">
      <c r="F22" s="1" t="s">
        <v>71</v>
      </c>
      <c r="K22" s="2" t="s">
        <v>66</v>
      </c>
      <c r="L22" s="2" t="s">
        <v>66</v>
      </c>
    </row>
    <row r="23" spans="4:18">
      <c r="F23" s="11" t="s">
        <v>64</v>
      </c>
      <c r="H23" s="11" t="s">
        <v>65</v>
      </c>
      <c r="K23" s="2">
        <v>-10000</v>
      </c>
      <c r="L23" s="2">
        <v>10000</v>
      </c>
      <c r="O23" s="6"/>
      <c r="P23" s="6"/>
      <c r="Q23" s="6"/>
      <c r="R23" s="6"/>
    </row>
    <row r="24" spans="4:18">
      <c r="H24" s="12" t="s">
        <v>67</v>
      </c>
      <c r="I24" s="12" t="s">
        <v>69</v>
      </c>
      <c r="J24" s="12" t="s">
        <v>68</v>
      </c>
      <c r="K24" s="2" t="s">
        <v>70</v>
      </c>
      <c r="L24" s="2" t="s">
        <v>70</v>
      </c>
    </row>
    <row r="25" spans="4:18">
      <c r="G25" s="13" t="s">
        <v>59</v>
      </c>
      <c r="H25" s="11">
        <f>(E16*E2+F16*E5+G16*E6+H16*E7+I16*E8+J16*E9+K16*E10)</f>
        <v>-153397.39080400206</v>
      </c>
      <c r="I25" s="11">
        <f>(E16*F2+F16*F5+G16*F6+H16*F7+I16*F8+J16*F9+K16*F10)</f>
        <v>-307.04711201000009</v>
      </c>
      <c r="J25" s="11">
        <f>(E16*G2+F16*G5+G16*G6+H16*G7+I16*G8+J16*G9+K16*G10)</f>
        <v>8.7054031000000123</v>
      </c>
      <c r="K25" s="14">
        <f>($H$25+K23*$J$25)/$I$25-273.15</f>
        <v>509.95921157978853</v>
      </c>
      <c r="L25" s="14">
        <f>($H$25+L23*$J$25)/$I$25-273.15</f>
        <v>-57.081008600917102</v>
      </c>
      <c r="O25" s="6"/>
      <c r="P25" s="6"/>
      <c r="Q25" s="6"/>
      <c r="R25" s="6"/>
    </row>
    <row r="26" spans="4:18">
      <c r="G26" s="13" t="s">
        <v>60</v>
      </c>
      <c r="H26" s="11">
        <f>(E17*E2+F17*E5+G17*E6+H17*E7+I17*E8+J17*E9+K17*E10)</f>
        <v>212017.7460700036</v>
      </c>
      <c r="I26" s="11">
        <f>(E17*F2+F17*F5+G17*F6+H17*F7+I17*F8+J17*F9+K17*F10)</f>
        <v>369.92303909999998</v>
      </c>
      <c r="J26" s="11">
        <f>(E17*G2+F17*G5+G17*G6+H17*G7+I17*G8+J17*G9+K17*G10)</f>
        <v>3.942024199999997</v>
      </c>
      <c r="K26" s="14">
        <f>($H$26+K23*$J$26)/$I$26-273.15</f>
        <v>193.42678983694219</v>
      </c>
      <c r="L26" s="14">
        <f>($H$26+L23*$J$26)/$I$26-273.15</f>
        <v>406.55350990232114</v>
      </c>
      <c r="O26" s="6"/>
      <c r="P26" s="6"/>
      <c r="Q26" s="6"/>
      <c r="R26" s="6"/>
    </row>
    <row r="27" spans="4:18">
      <c r="G27" s="13" t="s">
        <v>61</v>
      </c>
      <c r="H27" s="11">
        <f>(E18*E2+F18*E5+G18*E6+H18*E7+I18*E8+J18*E9+K18*E10)</f>
        <v>11311.830000000307</v>
      </c>
      <c r="I27" s="11">
        <f>(E18*F2+F18*F5+G18*F6+H18*F7+I18*F8+J18*F9+K18*F10)</f>
        <v>12.173700000000018</v>
      </c>
      <c r="J27" s="11">
        <f>(E18*G2+F18*G5+G18*G6+H18*G7+I18*G8+J18*G9+K18*G10)</f>
        <v>2.4480000000000022</v>
      </c>
      <c r="K27" s="14">
        <f>($H$27+K23*$J$27)/$I$27-273.15</f>
        <v>-1354.8400367184745</v>
      </c>
      <c r="L27" s="14">
        <f>($H$27+L23*$J$27)/$I$27-273.15</f>
        <v>2666.94463022748</v>
      </c>
      <c r="O27" s="6"/>
      <c r="P27" s="6"/>
      <c r="Q27" s="6"/>
      <c r="R27" s="6"/>
    </row>
    <row r="28" spans="4:18">
      <c r="G28" s="13" t="s">
        <v>62</v>
      </c>
      <c r="H28" s="11">
        <f>(E19*E2+F19*E5+G19*E6+H19*E7+I19*E8+J19*E9+K19*E10)</f>
        <v>-197026.75312600192</v>
      </c>
      <c r="I28" s="11">
        <f>(E19*F2+F19*F5+G19*F6+H19*F7+I19*F8+J19*F9+K19*F10)</f>
        <v>-353.68769888999998</v>
      </c>
      <c r="J28" s="11">
        <f>(E19*G2+F19*G5+G19*G6+H19*G7+I19*G8+J19*G9+K19*G10)</f>
        <v>-0.67787889999999429</v>
      </c>
      <c r="K28" s="14">
        <f>($H$28+K23*$J$28)/$I$28-273.15</f>
        <v>264.74816474553393</v>
      </c>
      <c r="L28" s="14">
        <f>($H$28+L23*$J$28)/$I$28-273.15</f>
        <v>303.08022447661426</v>
      </c>
      <c r="O28" s="6"/>
      <c r="P28" s="6"/>
      <c r="Q28" s="6"/>
      <c r="R28" s="6"/>
    </row>
    <row r="29" spans="4:18">
      <c r="G29" s="13" t="s">
        <v>63</v>
      </c>
      <c r="H29" s="11">
        <f>(E20*E2+F20*E5+G20*E6+H20*E7+I20*E8+J20*E9+K20*E10)</f>
        <v>243892.03080400079</v>
      </c>
      <c r="I29" s="11">
        <f>(E20*F2+F20*F5+G20*F6+H20*F7+I20*F8+J20*F9+K20*F10)</f>
        <v>404.43671201000001</v>
      </c>
      <c r="J29" s="11">
        <f>(E20*G2+F20*G5+G20*G6+H20*G7+I20*G8+J20*G9+K20*G10)</f>
        <v>10.878596900000005</v>
      </c>
      <c r="K29" s="14">
        <f>($H$29+K23*$J$29)/$I$29-273.15</f>
        <v>60.909836290678186</v>
      </c>
      <c r="L29" s="14">
        <f>($H$29+L23*$J$29)/$I$29-273.15</f>
        <v>598.8727153742675</v>
      </c>
      <c r="O29" s="6"/>
      <c r="P29" s="6"/>
      <c r="Q29" s="6"/>
      <c r="R29" s="6"/>
    </row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/>
  <sheetData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 Garcia Casco</cp:lastModifiedBy>
  <dcterms:created xsi:type="dcterms:W3CDTF">1999-10-19T09:14:48Z</dcterms:created>
  <dcterms:modified xsi:type="dcterms:W3CDTF">2021-03-14T18:57:42Z</dcterms:modified>
</cp:coreProperties>
</file>