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2"/>
  </bookViews>
  <sheets>
    <sheet name="Ic.Datos" sheetId="1" r:id="rId1"/>
    <sheet name="Ic.Estadísticos" sheetId="2" r:id="rId2"/>
    <sheet name="Tam.Datos" sheetId="3" r:id="rId3"/>
    <sheet name="Tam.Estadísticos" sheetId="4" r:id="rId4"/>
  </sheets>
  <definedNames/>
  <calcPr fullCalcOnLoad="1"/>
</workbook>
</file>

<file path=xl/sharedStrings.xml><?xml version="1.0" encoding="utf-8"?>
<sst xmlns="http://schemas.openxmlformats.org/spreadsheetml/2006/main" count="78" uniqueCount="26">
  <si>
    <t>Introduzca los valores en las celdas en blanco</t>
  </si>
  <si>
    <t>Tamaño de la muestra =</t>
  </si>
  <si>
    <t>Media muestral =</t>
  </si>
  <si>
    <t>Cuasi varianza =</t>
  </si>
  <si>
    <t>Nivel de confianza =</t>
  </si>
  <si>
    <t>Caso de varianza poblacional conocida =</t>
  </si>
  <si>
    <t>Intervalo bilateral</t>
  </si>
  <si>
    <t>Intervalos unilaterales</t>
  </si>
  <si>
    <t>Zo =</t>
  </si>
  <si>
    <t>Radio del intervalo =</t>
  </si>
  <si>
    <t>Radio =</t>
  </si>
  <si>
    <t>Límite infer.</t>
  </si>
  <si>
    <t>Cota inferior =</t>
  </si>
  <si>
    <t>Límite super.</t>
  </si>
  <si>
    <t>Cota superior =</t>
  </si>
  <si>
    <t>Caso de varianza poblacional desconocida</t>
  </si>
  <si>
    <t>to =</t>
  </si>
  <si>
    <t>Muestra</t>
  </si>
  <si>
    <t>INTERVALOS DE CONFIANZA PARA LA MEDIA (CON DATOS MUESTRALES)</t>
  </si>
  <si>
    <t>INTERVALOS DE CONFIANZA PARA LA MEDIA (CON ESTADÍSTICOS MUESTRALES)</t>
  </si>
  <si>
    <t>Límite infer.=</t>
  </si>
  <si>
    <t>Límite super.=</t>
  </si>
  <si>
    <t>TAMAÑOS MUESTRALES PARA INTERVALOS DE CONFIANZA PARA LA MEDIA (CON DATOS MUESTRALES)</t>
  </si>
  <si>
    <t>Cota de error =</t>
  </si>
  <si>
    <t>Tamaño muestral =</t>
  </si>
  <si>
    <t>TAMAÑOS MUESTRALES PARA INTERVALOS DE CONFIANZA PARA LA MEDIA (CON ESTADISTICOS MUESTRALES)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</si>
</sst>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">
    <font>
      <sz val="10"/>
      <name val="Arial"/>
      <family val="0"/>
    </font>
    <font>
      <b/>
      <u val="single"/>
      <sz val="10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4" borderId="3" xfId="0" applyFill="1" applyBorder="1" applyAlignment="1">
      <alignment/>
    </xf>
    <xf numFmtId="0" fontId="0" fillId="5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4" xfId="0" applyFill="1" applyBorder="1" applyAlignment="1">
      <alignment/>
    </xf>
    <xf numFmtId="0" fontId="3" fillId="4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9" xfId="0" applyFill="1" applyBorder="1" applyAlignment="1">
      <alignment/>
    </xf>
    <xf numFmtId="0" fontId="4" fillId="3" borderId="9" xfId="0" applyFont="1" applyFill="1" applyBorder="1" applyAlignment="1">
      <alignment/>
    </xf>
    <xf numFmtId="0" fontId="0" fillId="3" borderId="9" xfId="0" applyFill="1" applyBorder="1" applyAlignment="1">
      <alignment horizontal="right"/>
    </xf>
    <xf numFmtId="0" fontId="0" fillId="3" borderId="7" xfId="0" applyFill="1" applyBorder="1" applyAlignment="1">
      <alignment/>
    </xf>
    <xf numFmtId="0" fontId="0" fillId="2" borderId="0" xfId="0" applyFill="1" applyAlignment="1">
      <alignment horizontal="center"/>
    </xf>
    <xf numFmtId="0" fontId="3" fillId="4" borderId="2" xfId="0" applyFon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3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1" sqref="B1"/>
    </sheetView>
  </sheetViews>
  <sheetFormatPr defaultColWidth="11.421875" defaultRowHeight="12.75"/>
  <cols>
    <col min="1" max="1" width="9.421875" style="24" customWidth="1"/>
    <col min="2" max="2" width="19.00390625" style="1" customWidth="1"/>
    <col min="3" max="3" width="11.421875" style="1" customWidth="1"/>
    <col min="4" max="4" width="14.7109375" style="1" customWidth="1"/>
    <col min="5" max="5" width="14.8515625" style="1" customWidth="1"/>
    <col min="6" max="6" width="13.421875" style="1" customWidth="1"/>
    <col min="7" max="16384" width="11.421875" style="1" customWidth="1"/>
  </cols>
  <sheetData>
    <row r="1" spans="1:5" ht="16.5">
      <c r="A1" s="23"/>
      <c r="B1" s="2" t="s">
        <v>18</v>
      </c>
      <c r="C1" s="2"/>
      <c r="D1" s="2"/>
      <c r="E1" s="2"/>
    </row>
    <row r="2" spans="2:5" ht="16.5">
      <c r="B2" s="3" t="s">
        <v>0</v>
      </c>
      <c r="C2" s="2"/>
      <c r="D2" s="2"/>
      <c r="E2" s="2"/>
    </row>
    <row r="3" ht="12.75">
      <c r="A3" s="25" t="s">
        <v>17</v>
      </c>
    </row>
    <row r="4" spans="1:4" ht="12.75">
      <c r="A4" s="24">
        <v>1</v>
      </c>
      <c r="B4" s="18" t="s">
        <v>1</v>
      </c>
      <c r="C4" s="4"/>
      <c r="D4" s="17">
        <f>COUNT(A:A)</f>
        <v>8</v>
      </c>
    </row>
    <row r="5" spans="1:4" ht="12.75">
      <c r="A5" s="24">
        <v>3</v>
      </c>
      <c r="B5" s="19" t="s">
        <v>2</v>
      </c>
      <c r="C5" s="6"/>
      <c r="D5" s="14">
        <f>AVERAGE(A:A)</f>
        <v>5.375</v>
      </c>
    </row>
    <row r="6" spans="1:4" ht="12.75">
      <c r="A6" s="24">
        <v>5</v>
      </c>
      <c r="B6" s="19" t="s">
        <v>3</v>
      </c>
      <c r="C6" s="6"/>
      <c r="D6" s="14">
        <f>VAR(A:A)</f>
        <v>6.839285714285714</v>
      </c>
    </row>
    <row r="7" spans="1:4" ht="12.75">
      <c r="A7" s="24">
        <v>7</v>
      </c>
      <c r="B7" s="19" t="s">
        <v>4</v>
      </c>
      <c r="C7" s="6"/>
      <c r="D7" s="7">
        <v>0.95</v>
      </c>
    </row>
    <row r="8" ht="12.75">
      <c r="A8" s="24">
        <v>5</v>
      </c>
    </row>
    <row r="9" spans="1:6" ht="12.75">
      <c r="A9" s="26">
        <v>8</v>
      </c>
      <c r="B9" s="20" t="s">
        <v>5</v>
      </c>
      <c r="C9" s="8"/>
      <c r="D9" s="8"/>
      <c r="E9" s="9">
        <v>8</v>
      </c>
      <c r="F9" s="6"/>
    </row>
    <row r="10" spans="1:6" ht="12.75">
      <c r="A10" s="24">
        <v>9</v>
      </c>
      <c r="B10" s="10"/>
      <c r="C10" s="10"/>
      <c r="D10" s="10"/>
      <c r="E10" s="10"/>
      <c r="F10" s="11"/>
    </row>
    <row r="11" spans="1:6" ht="12.75">
      <c r="A11" s="24">
        <v>5</v>
      </c>
      <c r="B11" s="21" t="s">
        <v>6</v>
      </c>
      <c r="C11" s="6"/>
      <c r="D11" s="10"/>
      <c r="E11" s="12" t="s">
        <v>7</v>
      </c>
      <c r="F11" s="6"/>
    </row>
    <row r="12" spans="2:6" ht="12.75">
      <c r="B12" s="22" t="s">
        <v>8</v>
      </c>
      <c r="C12" s="14">
        <f>NORMSINV((1+D7)/2)</f>
        <v>1.9599610823206604</v>
      </c>
      <c r="D12" s="10"/>
      <c r="E12" s="13" t="s">
        <v>8</v>
      </c>
      <c r="F12" s="14">
        <f>NORMSINV(D7)</f>
        <v>1.6448530004709028</v>
      </c>
    </row>
    <row r="13" spans="2:6" ht="12.75">
      <c r="B13" s="19" t="s">
        <v>9</v>
      </c>
      <c r="C13" s="14">
        <f>C12*SQRT(E9/D4)</f>
        <v>1.9599610823206604</v>
      </c>
      <c r="D13" s="10"/>
      <c r="E13" s="5" t="s">
        <v>10</v>
      </c>
      <c r="F13" s="14">
        <f>F12*SQRT(E9/D4)</f>
        <v>1.6448530004709028</v>
      </c>
    </row>
    <row r="14" spans="2:6" ht="12.75">
      <c r="B14" s="19" t="s">
        <v>11</v>
      </c>
      <c r="C14" s="14">
        <f>D5-C13</f>
        <v>3.4150389176793396</v>
      </c>
      <c r="D14" s="10"/>
      <c r="E14" s="5" t="s">
        <v>12</v>
      </c>
      <c r="F14" s="14">
        <f>D5-F13</f>
        <v>3.7301469995290972</v>
      </c>
    </row>
    <row r="15" spans="2:6" ht="12.75">
      <c r="B15" s="19" t="s">
        <v>13</v>
      </c>
      <c r="C15" s="14">
        <f>D5+C13</f>
        <v>7.33496108232066</v>
      </c>
      <c r="D15" s="15"/>
      <c r="E15" s="5" t="s">
        <v>14</v>
      </c>
      <c r="F15" s="14">
        <f>D5+F13</f>
        <v>7.019853000470903</v>
      </c>
    </row>
    <row r="18" spans="2:6" ht="12.75">
      <c r="B18" s="20" t="s">
        <v>15</v>
      </c>
      <c r="C18" s="8"/>
      <c r="D18" s="8"/>
      <c r="E18" s="8"/>
      <c r="F18" s="16"/>
    </row>
    <row r="19" spans="2:6" ht="12.75">
      <c r="B19" s="10"/>
      <c r="C19" s="10"/>
      <c r="D19" s="10"/>
      <c r="E19" s="10"/>
      <c r="F19" s="11"/>
    </row>
    <row r="20" spans="2:6" ht="12.75">
      <c r="B20" s="21" t="s">
        <v>6</v>
      </c>
      <c r="C20" s="6"/>
      <c r="D20" s="10"/>
      <c r="E20" s="12" t="s">
        <v>7</v>
      </c>
      <c r="F20" s="6"/>
    </row>
    <row r="21" spans="2:6" ht="12.75">
      <c r="B21" s="22" t="s">
        <v>16</v>
      </c>
      <c r="C21" s="14">
        <f>TINV((1-D7),D4-1)</f>
        <v>2.3646225599804893</v>
      </c>
      <c r="D21" s="10"/>
      <c r="E21" s="13" t="s">
        <v>16</v>
      </c>
      <c r="F21" s="14">
        <f>TINV(2*(1-D7),D4-1)</f>
        <v>1.8945775082102045</v>
      </c>
    </row>
    <row r="22" spans="2:6" ht="12.75">
      <c r="B22" s="19" t="s">
        <v>9</v>
      </c>
      <c r="C22" s="14">
        <f>C21*SQRT(D6/D4)</f>
        <v>2.1863626956770523</v>
      </c>
      <c r="D22" s="10"/>
      <c r="E22" s="5" t="s">
        <v>10</v>
      </c>
      <c r="F22" s="14">
        <f>F21*SQRT(D6/D4)</f>
        <v>1.7517525452576894</v>
      </c>
    </row>
    <row r="23" spans="2:6" ht="12.75">
      <c r="B23" s="19" t="s">
        <v>11</v>
      </c>
      <c r="C23" s="14">
        <f>D5-C22</f>
        <v>3.1886373043229477</v>
      </c>
      <c r="D23" s="10"/>
      <c r="E23" s="5" t="s">
        <v>12</v>
      </c>
      <c r="F23" s="14">
        <f>D5-F22</f>
        <v>3.6232474547423106</v>
      </c>
    </row>
    <row r="24" spans="2:6" ht="12.75">
      <c r="B24" s="19" t="s">
        <v>13</v>
      </c>
      <c r="C24" s="14">
        <f>D5+C22</f>
        <v>7.561362695677053</v>
      </c>
      <c r="D24" s="15"/>
      <c r="E24" s="5" t="s">
        <v>14</v>
      </c>
      <c r="F24" s="14">
        <f>D5+F22</f>
        <v>7.126752545257689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22" sqref="B22"/>
    </sheetView>
  </sheetViews>
  <sheetFormatPr defaultColWidth="11.421875" defaultRowHeight="12.75"/>
  <cols>
    <col min="1" max="1" width="9.421875" style="1" customWidth="1"/>
    <col min="2" max="2" width="19.00390625" style="1" customWidth="1"/>
    <col min="3" max="3" width="11.421875" style="1" customWidth="1"/>
    <col min="4" max="4" width="14.7109375" style="1" customWidth="1"/>
    <col min="5" max="5" width="14.8515625" style="1" customWidth="1"/>
    <col min="6" max="6" width="13.421875" style="1" customWidth="1"/>
    <col min="7" max="16384" width="11.421875" style="1" customWidth="1"/>
  </cols>
  <sheetData>
    <row r="1" spans="2:5" ht="16.5">
      <c r="B1" s="2" t="s">
        <v>19</v>
      </c>
      <c r="C1" s="2"/>
      <c r="D1" s="2"/>
      <c r="E1" s="2"/>
    </row>
    <row r="2" spans="2:5" ht="16.5">
      <c r="B2" s="3" t="s">
        <v>0</v>
      </c>
      <c r="C2" s="2"/>
      <c r="D2" s="2"/>
      <c r="E2" s="2"/>
    </row>
    <row r="4" spans="2:4" ht="12.75">
      <c r="B4" s="4" t="s">
        <v>1</v>
      </c>
      <c r="C4" s="4"/>
      <c r="D4" s="27">
        <v>8</v>
      </c>
    </row>
    <row r="5" spans="2:4" ht="12.75">
      <c r="B5" s="5" t="s">
        <v>2</v>
      </c>
      <c r="C5" s="6"/>
      <c r="D5" s="7">
        <v>5.375</v>
      </c>
    </row>
    <row r="6" spans="2:4" ht="12.75">
      <c r="B6" s="5" t="s">
        <v>3</v>
      </c>
      <c r="C6" s="6"/>
      <c r="D6" s="7">
        <v>6.83</v>
      </c>
    </row>
    <row r="7" spans="2:4" ht="12.75">
      <c r="B7" s="5" t="s">
        <v>4</v>
      </c>
      <c r="C7" s="6"/>
      <c r="D7" s="7">
        <v>0.95</v>
      </c>
    </row>
    <row r="9" spans="1:6" ht="12.75">
      <c r="A9" s="28"/>
      <c r="B9" s="29" t="s">
        <v>5</v>
      </c>
      <c r="C9" s="8"/>
      <c r="D9" s="8"/>
      <c r="E9" s="9">
        <v>8</v>
      </c>
      <c r="F9" s="6"/>
    </row>
    <row r="10" spans="2:6" ht="12.75">
      <c r="B10" s="30"/>
      <c r="C10" s="10"/>
      <c r="D10" s="10"/>
      <c r="E10" s="10"/>
      <c r="F10" s="11"/>
    </row>
    <row r="11" spans="2:6" ht="12.75">
      <c r="B11" s="31" t="s">
        <v>6</v>
      </c>
      <c r="C11" s="6"/>
      <c r="D11" s="10"/>
      <c r="E11" s="12" t="s">
        <v>7</v>
      </c>
      <c r="F11" s="6"/>
    </row>
    <row r="12" spans="2:6" ht="12.75">
      <c r="B12" s="13" t="s">
        <v>8</v>
      </c>
      <c r="C12" s="14">
        <f>NORMSINV((1+D7)/2)</f>
        <v>1.9599610823206604</v>
      </c>
      <c r="D12" s="10"/>
      <c r="E12" s="13" t="s">
        <v>8</v>
      </c>
      <c r="F12" s="14">
        <f>NORMSINV(D7)</f>
        <v>1.6448530004709028</v>
      </c>
    </row>
    <row r="13" spans="2:6" ht="12.75">
      <c r="B13" s="5" t="s">
        <v>9</v>
      </c>
      <c r="C13" s="14">
        <f>C12*SQRT(E9/D4)</f>
        <v>1.9599610823206604</v>
      </c>
      <c r="D13" s="10"/>
      <c r="E13" s="5" t="s">
        <v>10</v>
      </c>
      <c r="F13" s="14">
        <f>F12*SQRT(E9/D4)</f>
        <v>1.6448530004709028</v>
      </c>
    </row>
    <row r="14" spans="2:6" ht="12.75">
      <c r="B14" s="5" t="s">
        <v>20</v>
      </c>
      <c r="C14" s="14">
        <f>D5-C13</f>
        <v>3.4150389176793396</v>
      </c>
      <c r="D14" s="10"/>
      <c r="E14" s="5" t="s">
        <v>12</v>
      </c>
      <c r="F14" s="14">
        <f>D5-F13</f>
        <v>3.7301469995290972</v>
      </c>
    </row>
    <row r="15" spans="2:6" ht="12.75">
      <c r="B15" s="5" t="s">
        <v>21</v>
      </c>
      <c r="C15" s="14">
        <f>D5+C13</f>
        <v>7.33496108232066</v>
      </c>
      <c r="D15" s="15"/>
      <c r="E15" s="5" t="s">
        <v>14</v>
      </c>
      <c r="F15" s="14">
        <f>D5+F13</f>
        <v>7.019853000470903</v>
      </c>
    </row>
    <row r="18" spans="2:6" ht="12.75">
      <c r="B18" s="29" t="s">
        <v>15</v>
      </c>
      <c r="C18" s="8"/>
      <c r="D18" s="8"/>
      <c r="E18" s="8"/>
      <c r="F18" s="16"/>
    </row>
    <row r="19" spans="2:6" ht="12.75">
      <c r="B19" s="30"/>
      <c r="C19" s="10"/>
      <c r="D19" s="10"/>
      <c r="E19" s="10"/>
      <c r="F19" s="11"/>
    </row>
    <row r="20" spans="2:6" ht="12.75">
      <c r="B20" s="31" t="s">
        <v>6</v>
      </c>
      <c r="C20" s="6"/>
      <c r="D20" s="10"/>
      <c r="E20" s="12" t="s">
        <v>7</v>
      </c>
      <c r="F20" s="6"/>
    </row>
    <row r="21" spans="2:6" ht="12.75">
      <c r="B21" s="13" t="s">
        <v>16</v>
      </c>
      <c r="C21" s="14">
        <f>TINV(2*(1-D7),D4-1)</f>
        <v>1.8945775082102045</v>
      </c>
      <c r="D21" s="10"/>
      <c r="E21" s="13" t="s">
        <v>16</v>
      </c>
      <c r="F21" s="14">
        <f>TINV(2*(1-D7),D4-1)</f>
        <v>1.8945775082102045</v>
      </c>
    </row>
    <row r="22" spans="2:6" ht="12.75">
      <c r="B22" s="5" t="s">
        <v>9</v>
      </c>
      <c r="C22" s="14">
        <f>C21*SQRT(D6/D4)</f>
        <v>1.75056296207203</v>
      </c>
      <c r="D22" s="10"/>
      <c r="E22" s="5" t="s">
        <v>10</v>
      </c>
      <c r="F22" s="14">
        <f>F21*SQRT(D6/D4)</f>
        <v>1.75056296207203</v>
      </c>
    </row>
    <row r="23" spans="2:6" ht="12.75">
      <c r="B23" s="5" t="s">
        <v>20</v>
      </c>
      <c r="C23" s="14">
        <f>D5-C22</f>
        <v>3.62443703792797</v>
      </c>
      <c r="D23" s="10"/>
      <c r="E23" s="5" t="s">
        <v>12</v>
      </c>
      <c r="F23" s="14">
        <f>D5-F22</f>
        <v>3.62443703792797</v>
      </c>
    </row>
    <row r="24" spans="2:6" ht="12.75">
      <c r="B24" s="5" t="s">
        <v>21</v>
      </c>
      <c r="C24" s="14">
        <f>D5+C22</f>
        <v>7.1255629620720295</v>
      </c>
      <c r="D24" s="15"/>
      <c r="E24" s="5" t="s">
        <v>14</v>
      </c>
      <c r="F24" s="14">
        <f>D5+F22</f>
        <v>7.1255629620720295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E13" sqref="E13"/>
    </sheetView>
  </sheetViews>
  <sheetFormatPr defaultColWidth="11.421875" defaultRowHeight="12.75"/>
  <cols>
    <col min="1" max="1" width="9.421875" style="24" customWidth="1"/>
    <col min="2" max="2" width="17.7109375" style="1" customWidth="1"/>
    <col min="3" max="3" width="7.8515625" style="1" customWidth="1"/>
    <col min="4" max="4" width="14.7109375" style="1" customWidth="1"/>
    <col min="5" max="5" width="14.00390625" style="1" customWidth="1"/>
    <col min="6" max="6" width="13.421875" style="1" customWidth="1"/>
    <col min="7" max="16384" width="11.421875" style="1" customWidth="1"/>
  </cols>
  <sheetData>
    <row r="1" spans="1:5" ht="16.5">
      <c r="A1" s="23"/>
      <c r="B1" s="2" t="s">
        <v>22</v>
      </c>
      <c r="C1" s="2"/>
      <c r="D1" s="2"/>
      <c r="E1" s="2"/>
    </row>
    <row r="2" spans="2:5" ht="16.5">
      <c r="B2" s="3" t="s">
        <v>0</v>
      </c>
      <c r="C2" s="2"/>
      <c r="D2" s="2"/>
      <c r="E2" s="2"/>
    </row>
    <row r="3" ht="12.75">
      <c r="A3" s="25" t="s">
        <v>17</v>
      </c>
    </row>
    <row r="4" spans="1:4" ht="12.75">
      <c r="A4" s="33">
        <v>246</v>
      </c>
      <c r="B4" s="5" t="s">
        <v>23</v>
      </c>
      <c r="C4" s="6"/>
      <c r="D4" s="7">
        <v>0.5</v>
      </c>
    </row>
    <row r="5" spans="1:4" ht="12.75">
      <c r="A5" s="24">
        <v>248</v>
      </c>
      <c r="B5" s="19" t="s">
        <v>4</v>
      </c>
      <c r="C5" s="6"/>
      <c r="D5" s="7">
        <v>0.99</v>
      </c>
    </row>
    <row r="6" spans="1:4" ht="12.75">
      <c r="A6" s="24">
        <v>248</v>
      </c>
      <c r="B6" s="13" t="s">
        <v>8</v>
      </c>
      <c r="C6" s="19"/>
      <c r="D6" s="17">
        <f>NORMSINV((1+D5)/2)</f>
        <v>2.5758345145732164</v>
      </c>
    </row>
    <row r="7" spans="1:4" ht="12.75">
      <c r="A7" s="24">
        <v>248</v>
      </c>
      <c r="B7" s="15" t="s">
        <v>3</v>
      </c>
      <c r="C7" s="32"/>
      <c r="D7" s="14">
        <f>VAR(A:A)</f>
        <v>7.716666666666667</v>
      </c>
    </row>
    <row r="8" spans="1:6" ht="12.75">
      <c r="A8" s="24">
        <v>248</v>
      </c>
      <c r="F8" s="10"/>
    </row>
    <row r="9" spans="1:6" ht="12.75">
      <c r="A9" s="26">
        <v>249</v>
      </c>
      <c r="B9" s="29" t="s">
        <v>5</v>
      </c>
      <c r="C9" s="8"/>
      <c r="D9" s="8"/>
      <c r="E9" s="7">
        <v>6.25</v>
      </c>
      <c r="F9" s="10"/>
    </row>
    <row r="10" spans="1:6" ht="12.75">
      <c r="A10" s="24">
        <v>250</v>
      </c>
      <c r="B10" s="5" t="s">
        <v>24</v>
      </c>
      <c r="C10" s="19"/>
      <c r="D10" s="6"/>
      <c r="E10" s="14">
        <f>ROUNDUP((D6/D4)^2*E9,0)</f>
        <v>166</v>
      </c>
      <c r="F10" s="10"/>
    </row>
    <row r="11" spans="1:6" ht="12.75">
      <c r="A11" s="24">
        <v>251</v>
      </c>
      <c r="F11" s="10"/>
    </row>
    <row r="12" spans="1:5" ht="12.75">
      <c r="A12" s="24">
        <v>252</v>
      </c>
      <c r="B12" s="29" t="s">
        <v>15</v>
      </c>
      <c r="C12" s="8"/>
      <c r="D12" s="8"/>
      <c r="E12" s="16"/>
    </row>
    <row r="13" spans="1:6" ht="12.75">
      <c r="A13" s="24">
        <v>252</v>
      </c>
      <c r="B13" s="5" t="s">
        <v>24</v>
      </c>
      <c r="C13" s="19"/>
      <c r="D13" s="6"/>
      <c r="E13" s="17">
        <f>ROUNDUP((D6/D4)^2*D7,0)</f>
        <v>205</v>
      </c>
      <c r="F13" s="10"/>
    </row>
    <row r="14" spans="1:6" ht="12.75">
      <c r="A14" s="24">
        <v>253</v>
      </c>
      <c r="B14" s="10"/>
      <c r="C14" s="10"/>
      <c r="D14" s="10"/>
      <c r="E14" s="10"/>
      <c r="F14" s="10"/>
    </row>
    <row r="15" spans="1:6" ht="12.75">
      <c r="A15" s="24">
        <v>253</v>
      </c>
      <c r="B15" s="10"/>
      <c r="C15" s="10"/>
      <c r="D15" s="10"/>
      <c r="E15" s="10"/>
      <c r="F15" s="10"/>
    </row>
    <row r="16" spans="1:6" ht="12.75">
      <c r="A16" s="24">
        <v>253</v>
      </c>
      <c r="F16" s="10"/>
    </row>
    <row r="17" spans="1:6" ht="12.75">
      <c r="A17" s="24">
        <v>253</v>
      </c>
      <c r="F17" s="10"/>
    </row>
    <row r="18" spans="1:6" ht="12.75">
      <c r="A18" s="33">
        <v>255</v>
      </c>
      <c r="B18" s="30"/>
      <c r="F18" s="10"/>
    </row>
    <row r="19" spans="1:6" ht="12.75">
      <c r="A19" s="33">
        <v>255</v>
      </c>
      <c r="B19" s="30"/>
      <c r="F19" s="10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13" sqref="D13"/>
    </sheetView>
  </sheetViews>
  <sheetFormatPr defaultColWidth="11.421875" defaultRowHeight="12.75"/>
  <cols>
    <col min="1" max="1" width="17.7109375" style="1" customWidth="1"/>
    <col min="2" max="2" width="7.8515625" style="1" customWidth="1"/>
    <col min="3" max="3" width="14.7109375" style="1" customWidth="1"/>
    <col min="4" max="4" width="14.00390625" style="1" customWidth="1"/>
    <col min="5" max="5" width="13.421875" style="1" customWidth="1"/>
    <col min="6" max="16384" width="11.421875" style="1" customWidth="1"/>
  </cols>
  <sheetData>
    <row r="1" spans="1:4" ht="16.5">
      <c r="A1" s="2" t="s">
        <v>25</v>
      </c>
      <c r="B1" s="2"/>
      <c r="C1" s="2"/>
      <c r="D1" s="2"/>
    </row>
    <row r="2" spans="1:4" ht="16.5">
      <c r="A2" s="3" t="s">
        <v>0</v>
      </c>
      <c r="B2" s="2"/>
      <c r="C2" s="2"/>
      <c r="D2" s="2"/>
    </row>
    <row r="4" spans="1:3" ht="12.75">
      <c r="A4" s="5" t="s">
        <v>23</v>
      </c>
      <c r="B4" s="6"/>
      <c r="C4" s="7">
        <v>0.5</v>
      </c>
    </row>
    <row r="5" spans="1:3" ht="12.75">
      <c r="A5" s="19" t="s">
        <v>4</v>
      </c>
      <c r="B5" s="6"/>
      <c r="C5" s="7">
        <v>0.9</v>
      </c>
    </row>
    <row r="6" spans="1:3" ht="12.75">
      <c r="A6" s="15" t="s">
        <v>3</v>
      </c>
      <c r="B6" s="32"/>
      <c r="C6" s="7">
        <v>20250000</v>
      </c>
    </row>
    <row r="7" spans="1:3" ht="12.75">
      <c r="A7" s="13" t="s">
        <v>8</v>
      </c>
      <c r="B7" s="19"/>
      <c r="C7" s="17">
        <f>NORMSINV((1+C5)/2)</f>
        <v>1.6448530004709028</v>
      </c>
    </row>
    <row r="8" ht="12.75">
      <c r="E8" s="10"/>
    </row>
    <row r="9" spans="1:5" ht="12.75">
      <c r="A9" s="29" t="s">
        <v>5</v>
      </c>
      <c r="B9" s="8"/>
      <c r="C9" s="8"/>
      <c r="D9" s="7">
        <v>6.25</v>
      </c>
      <c r="E9" s="10"/>
    </row>
    <row r="10" spans="1:5" ht="12.75">
      <c r="A10" s="5" t="s">
        <v>24</v>
      </c>
      <c r="B10" s="19"/>
      <c r="C10" s="6"/>
      <c r="D10" s="14">
        <f>ROUNDUP((C7/C4)^2*D9,0)</f>
        <v>68</v>
      </c>
      <c r="E10" s="10"/>
    </row>
    <row r="11" ht="12.75">
      <c r="E11" s="10"/>
    </row>
    <row r="12" spans="1:4" ht="12.75">
      <c r="A12" s="29" t="s">
        <v>15</v>
      </c>
      <c r="B12" s="8"/>
      <c r="C12" s="8"/>
      <c r="D12" s="16"/>
    </row>
    <row r="13" spans="1:5" ht="12.75">
      <c r="A13" s="5" t="s">
        <v>24</v>
      </c>
      <c r="B13" s="19"/>
      <c r="C13" s="6"/>
      <c r="D13" s="17">
        <f>ROUNDUP((C7/C4)^2*C6,0)</f>
        <v>219148853</v>
      </c>
      <c r="E13" s="10"/>
    </row>
    <row r="14" spans="1:5" ht="12.75">
      <c r="A14" s="10"/>
      <c r="B14" s="10"/>
      <c r="C14" s="10"/>
      <c r="D14" s="10"/>
      <c r="E14" s="10"/>
    </row>
    <row r="15" spans="1:5" ht="12.75">
      <c r="A15" s="10"/>
      <c r="B15" s="10"/>
      <c r="C15" s="10"/>
      <c r="D15" s="10"/>
      <c r="E15" s="10"/>
    </row>
    <row r="16" ht="12.75">
      <c r="E16" s="10"/>
    </row>
    <row r="17" ht="12.75">
      <c r="E17" s="10"/>
    </row>
    <row r="18" spans="1:5" ht="12.75">
      <c r="A18" s="30"/>
      <c r="E18" s="10"/>
    </row>
    <row r="19" spans="1:5" ht="12.75">
      <c r="A19" s="30"/>
      <c r="E19" s="10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Jorge</cp:lastModifiedBy>
  <dcterms:created xsi:type="dcterms:W3CDTF">2002-04-16T18:02:27Z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