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9450" windowHeight="6915" activeTab="0"/>
  </bookViews>
  <sheets>
    <sheet name="Datos" sheetId="1" r:id="rId1"/>
    <sheet name="AjusteGrafico" sheetId="2" r:id="rId2"/>
    <sheet name="GpH" sheetId="3" r:id="rId3"/>
    <sheet name="GDerivada1a" sheetId="4" r:id="rId4"/>
    <sheet name="GDerivada2a" sheetId="5" r:id="rId5"/>
    <sheet name="GMetodGran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<sst xmlns="http://schemas.openxmlformats.org/spreadsheetml/2006/main" count="36" uniqueCount="26">
  <si>
    <t>pH</t>
  </si>
  <si>
    <t>∆pH/∆V</t>
  </si>
  <si>
    <t>∆(∆pH/∆V)/∆V</t>
  </si>
  <si>
    <t>Volumen de KOH añadido</t>
  </si>
  <si>
    <t xml:space="preserve">V </t>
  </si>
  <si>
    <t>Derivada primera</t>
  </si>
  <si>
    <t>Derivada segunda</t>
  </si>
  <si>
    <t>G = a + b V</t>
  </si>
  <si>
    <t>b</t>
  </si>
  <si>
    <t>r^2</t>
  </si>
  <si>
    <t>Corte OX</t>
  </si>
  <si>
    <t>Ajustes de rectas</t>
  </si>
  <si>
    <t>Gráfico pH vs V</t>
  </si>
  <si>
    <t>Ve ajustado =</t>
  </si>
  <si>
    <t>(parámetro a modificar)</t>
  </si>
  <si>
    <t>Tabla</t>
  </si>
  <si>
    <t>Gráfico DpH vs V</t>
  </si>
  <si>
    <t>Gráfico D2pH vs V</t>
  </si>
  <si>
    <t>Gráfico del método de Gran</t>
  </si>
  <si>
    <t>a ajustado =</t>
  </si>
  <si>
    <t xml:space="preserve">b calculado = </t>
  </si>
  <si>
    <t>Método de Gran (Zona Ácida)  G</t>
  </si>
  <si>
    <t xml:space="preserve">a </t>
  </si>
  <si>
    <t xml:space="preserve">Simulación de Valoración de ácido fuerte  con base fuerte </t>
  </si>
  <si>
    <r>
      <t>(V+50)*10</t>
    </r>
    <r>
      <rPr>
        <vertAlign val="superscript"/>
        <sz val="10"/>
        <rFont val="Arial"/>
        <family val="2"/>
      </rPr>
      <t>-pH</t>
    </r>
  </si>
  <si>
    <t>Valoración de 50 ml. de HCl (0.01 M) con KOH (0.1 M)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</si>
</sst>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0"/>
    <numFmt numFmtId="174" formatCode="#,##0.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sz val="14.75"/>
      <color indexed="8"/>
      <name val="Arial"/>
      <family val="0"/>
    </font>
    <font>
      <sz val="12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25"/>
      <color indexed="8"/>
      <name val="Arial"/>
      <family val="0"/>
    </font>
    <font>
      <b/>
      <sz val="14.25"/>
      <color indexed="8"/>
      <name val="Arial"/>
      <family val="0"/>
    </font>
    <font>
      <b/>
      <sz val="16"/>
      <color indexed="8"/>
      <name val="Arial"/>
      <family val="0"/>
    </font>
    <font>
      <b/>
      <sz val="14.5"/>
      <color indexed="8"/>
      <name val="Arial"/>
      <family val="0"/>
    </font>
    <font>
      <b/>
      <sz val="17.75"/>
      <color indexed="8"/>
      <name val="Arial"/>
      <family val="0"/>
    </font>
    <font>
      <b/>
      <vertAlign val="superscript"/>
      <sz val="16.25"/>
      <color indexed="8"/>
      <name val="Arial"/>
      <family val="0"/>
    </font>
    <font>
      <sz val="16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22" borderId="10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2" fontId="0" fillId="7" borderId="11" xfId="0" applyNumberFormat="1" applyFill="1" applyBorder="1" applyAlignment="1">
      <alignment/>
    </xf>
    <xf numFmtId="0" fontId="2" fillId="22" borderId="12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4" borderId="11" xfId="0" applyFont="1" applyFill="1" applyBorder="1" applyAlignment="1">
      <alignment/>
    </xf>
    <xf numFmtId="173" fontId="0" fillId="4" borderId="11" xfId="0" applyNumberFormat="1" applyFill="1" applyBorder="1" applyAlignment="1">
      <alignment/>
    </xf>
    <xf numFmtId="0" fontId="2" fillId="4" borderId="0" xfId="0" applyFont="1" applyFill="1" applyAlignment="1">
      <alignment/>
    </xf>
    <xf numFmtId="0" fontId="4" fillId="0" borderId="0" xfId="0" applyFont="1" applyAlignment="1">
      <alignment/>
    </xf>
    <xf numFmtId="2" fontId="0" fillId="7" borderId="10" xfId="0" applyNumberFormat="1" applyFill="1" applyBorder="1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2" fontId="2" fillId="7" borderId="12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55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" fontId="11" fillId="0" borderId="0" xfId="53" applyNumberFormat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3"/>
          <c:w val="0.9175"/>
          <c:h val="0.88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Datos!$A$7:$A$207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Datos!$B$7:$B$207</c:f>
              <c:numCache>
                <c:ptCount val="201"/>
                <c:pt idx="0">
                  <c:v>2</c:v>
                </c:pt>
                <c:pt idx="1">
                  <c:v>2.005</c:v>
                </c:pt>
                <c:pt idx="2">
                  <c:v>2.01</c:v>
                </c:pt>
                <c:pt idx="3">
                  <c:v>2.015</c:v>
                </c:pt>
                <c:pt idx="4">
                  <c:v>2.02</c:v>
                </c:pt>
                <c:pt idx="5">
                  <c:v>2.025</c:v>
                </c:pt>
                <c:pt idx="6">
                  <c:v>2.03</c:v>
                </c:pt>
                <c:pt idx="7">
                  <c:v>2.035</c:v>
                </c:pt>
                <c:pt idx="8">
                  <c:v>2.04</c:v>
                </c:pt>
                <c:pt idx="9">
                  <c:v>2.045</c:v>
                </c:pt>
                <c:pt idx="10">
                  <c:v>2.05</c:v>
                </c:pt>
                <c:pt idx="11">
                  <c:v>2.056</c:v>
                </c:pt>
                <c:pt idx="12">
                  <c:v>2.061</c:v>
                </c:pt>
                <c:pt idx="13">
                  <c:v>2.066</c:v>
                </c:pt>
                <c:pt idx="14">
                  <c:v>2.072</c:v>
                </c:pt>
                <c:pt idx="15">
                  <c:v>2.077</c:v>
                </c:pt>
                <c:pt idx="16">
                  <c:v>2.083</c:v>
                </c:pt>
                <c:pt idx="17">
                  <c:v>2.089</c:v>
                </c:pt>
                <c:pt idx="18">
                  <c:v>2.094</c:v>
                </c:pt>
                <c:pt idx="19">
                  <c:v>2.1</c:v>
                </c:pt>
                <c:pt idx="20">
                  <c:v>2.106</c:v>
                </c:pt>
                <c:pt idx="21">
                  <c:v>2.112</c:v>
                </c:pt>
                <c:pt idx="22">
                  <c:v>2.118</c:v>
                </c:pt>
                <c:pt idx="23">
                  <c:v>2.124</c:v>
                </c:pt>
                <c:pt idx="24">
                  <c:v>2.13</c:v>
                </c:pt>
                <c:pt idx="25">
                  <c:v>2.136</c:v>
                </c:pt>
                <c:pt idx="26">
                  <c:v>2.142</c:v>
                </c:pt>
                <c:pt idx="27">
                  <c:v>2.149</c:v>
                </c:pt>
                <c:pt idx="28">
                  <c:v>2.155</c:v>
                </c:pt>
                <c:pt idx="29">
                  <c:v>2.161</c:v>
                </c:pt>
                <c:pt idx="30">
                  <c:v>2.168</c:v>
                </c:pt>
                <c:pt idx="31">
                  <c:v>2.175</c:v>
                </c:pt>
                <c:pt idx="32">
                  <c:v>2.181</c:v>
                </c:pt>
                <c:pt idx="33">
                  <c:v>2.188</c:v>
                </c:pt>
                <c:pt idx="34">
                  <c:v>2.195</c:v>
                </c:pt>
                <c:pt idx="35">
                  <c:v>2.202</c:v>
                </c:pt>
                <c:pt idx="36">
                  <c:v>2.209</c:v>
                </c:pt>
                <c:pt idx="37">
                  <c:v>2.217</c:v>
                </c:pt>
                <c:pt idx="38">
                  <c:v>2.224</c:v>
                </c:pt>
                <c:pt idx="39">
                  <c:v>2.232</c:v>
                </c:pt>
                <c:pt idx="40">
                  <c:v>2.239</c:v>
                </c:pt>
                <c:pt idx="41">
                  <c:v>2.247</c:v>
                </c:pt>
                <c:pt idx="42">
                  <c:v>2.255</c:v>
                </c:pt>
                <c:pt idx="43">
                  <c:v>2.263</c:v>
                </c:pt>
                <c:pt idx="44">
                  <c:v>2.271</c:v>
                </c:pt>
                <c:pt idx="45">
                  <c:v>2.279</c:v>
                </c:pt>
                <c:pt idx="46">
                  <c:v>2.287</c:v>
                </c:pt>
                <c:pt idx="47">
                  <c:v>2.296</c:v>
                </c:pt>
                <c:pt idx="48">
                  <c:v>2.305</c:v>
                </c:pt>
                <c:pt idx="49">
                  <c:v>2.313</c:v>
                </c:pt>
                <c:pt idx="50">
                  <c:v>2.322</c:v>
                </c:pt>
                <c:pt idx="51">
                  <c:v>2.332</c:v>
                </c:pt>
                <c:pt idx="52">
                  <c:v>2.341</c:v>
                </c:pt>
                <c:pt idx="53">
                  <c:v>2.351</c:v>
                </c:pt>
                <c:pt idx="54">
                  <c:v>2.36</c:v>
                </c:pt>
                <c:pt idx="55">
                  <c:v>2.37</c:v>
                </c:pt>
                <c:pt idx="56">
                  <c:v>2.38</c:v>
                </c:pt>
                <c:pt idx="57">
                  <c:v>2.391</c:v>
                </c:pt>
                <c:pt idx="58">
                  <c:v>2.402</c:v>
                </c:pt>
                <c:pt idx="59">
                  <c:v>2.412</c:v>
                </c:pt>
                <c:pt idx="60">
                  <c:v>2.424</c:v>
                </c:pt>
                <c:pt idx="61">
                  <c:v>2.435</c:v>
                </c:pt>
                <c:pt idx="62">
                  <c:v>2.447</c:v>
                </c:pt>
                <c:pt idx="63">
                  <c:v>2.459</c:v>
                </c:pt>
                <c:pt idx="64">
                  <c:v>2.471</c:v>
                </c:pt>
                <c:pt idx="65">
                  <c:v>2.484</c:v>
                </c:pt>
                <c:pt idx="66">
                  <c:v>2.497</c:v>
                </c:pt>
                <c:pt idx="67">
                  <c:v>2.51</c:v>
                </c:pt>
                <c:pt idx="68">
                  <c:v>2.524</c:v>
                </c:pt>
                <c:pt idx="69">
                  <c:v>2.538</c:v>
                </c:pt>
                <c:pt idx="70">
                  <c:v>2.553</c:v>
                </c:pt>
                <c:pt idx="71">
                  <c:v>2.568</c:v>
                </c:pt>
                <c:pt idx="72">
                  <c:v>2.583</c:v>
                </c:pt>
                <c:pt idx="73">
                  <c:v>2.599</c:v>
                </c:pt>
                <c:pt idx="74">
                  <c:v>2.616</c:v>
                </c:pt>
                <c:pt idx="75">
                  <c:v>2.634</c:v>
                </c:pt>
                <c:pt idx="76">
                  <c:v>2.652</c:v>
                </c:pt>
                <c:pt idx="77">
                  <c:v>2.671</c:v>
                </c:pt>
                <c:pt idx="78">
                  <c:v>2.69</c:v>
                </c:pt>
                <c:pt idx="79">
                  <c:v>2.711</c:v>
                </c:pt>
                <c:pt idx="80">
                  <c:v>2.733</c:v>
                </c:pt>
                <c:pt idx="81">
                  <c:v>2.755</c:v>
                </c:pt>
                <c:pt idx="82">
                  <c:v>2.779</c:v>
                </c:pt>
                <c:pt idx="83">
                  <c:v>2.804</c:v>
                </c:pt>
                <c:pt idx="84">
                  <c:v>2.831</c:v>
                </c:pt>
                <c:pt idx="85">
                  <c:v>2.86</c:v>
                </c:pt>
                <c:pt idx="86">
                  <c:v>2.89</c:v>
                </c:pt>
                <c:pt idx="87">
                  <c:v>2.923</c:v>
                </c:pt>
                <c:pt idx="88">
                  <c:v>2.958</c:v>
                </c:pt>
                <c:pt idx="89">
                  <c:v>2.996</c:v>
                </c:pt>
                <c:pt idx="90">
                  <c:v>3.038</c:v>
                </c:pt>
                <c:pt idx="91">
                  <c:v>3.084</c:v>
                </c:pt>
                <c:pt idx="92">
                  <c:v>3.135</c:v>
                </c:pt>
                <c:pt idx="93">
                  <c:v>3.194</c:v>
                </c:pt>
                <c:pt idx="94">
                  <c:v>3.261</c:v>
                </c:pt>
                <c:pt idx="95">
                  <c:v>3.341</c:v>
                </c:pt>
                <c:pt idx="96">
                  <c:v>3.438</c:v>
                </c:pt>
                <c:pt idx="97">
                  <c:v>3.563</c:v>
                </c:pt>
                <c:pt idx="98">
                  <c:v>3.74</c:v>
                </c:pt>
                <c:pt idx="99">
                  <c:v>4.041</c:v>
                </c:pt>
                <c:pt idx="100">
                  <c:v>6.885</c:v>
                </c:pt>
                <c:pt idx="101">
                  <c:v>9.728</c:v>
                </c:pt>
                <c:pt idx="102">
                  <c:v>10.029</c:v>
                </c:pt>
                <c:pt idx="103">
                  <c:v>10.205</c:v>
                </c:pt>
                <c:pt idx="104">
                  <c:v>10.329</c:v>
                </c:pt>
                <c:pt idx="105">
                  <c:v>10.426</c:v>
                </c:pt>
                <c:pt idx="106">
                  <c:v>10.504</c:v>
                </c:pt>
                <c:pt idx="107">
                  <c:v>10.571</c:v>
                </c:pt>
                <c:pt idx="108">
                  <c:v>10.629</c:v>
                </c:pt>
                <c:pt idx="109">
                  <c:v>10.679</c:v>
                </c:pt>
                <c:pt idx="110">
                  <c:v>10.725</c:v>
                </c:pt>
                <c:pt idx="111">
                  <c:v>10.766</c:v>
                </c:pt>
                <c:pt idx="112">
                  <c:v>10.803</c:v>
                </c:pt>
                <c:pt idx="113">
                  <c:v>10.837</c:v>
                </c:pt>
                <c:pt idx="114">
                  <c:v>10.869</c:v>
                </c:pt>
                <c:pt idx="115">
                  <c:v>10.899</c:v>
                </c:pt>
                <c:pt idx="116">
                  <c:v>10.926</c:v>
                </c:pt>
                <c:pt idx="117">
                  <c:v>10.952</c:v>
                </c:pt>
                <c:pt idx="118">
                  <c:v>10.977</c:v>
                </c:pt>
                <c:pt idx="119">
                  <c:v>11</c:v>
                </c:pt>
                <c:pt idx="120">
                  <c:v>11.022</c:v>
                </c:pt>
                <c:pt idx="121">
                  <c:v>11.043</c:v>
                </c:pt>
                <c:pt idx="122">
                  <c:v>11.062</c:v>
                </c:pt>
                <c:pt idx="123">
                  <c:v>11.081</c:v>
                </c:pt>
                <c:pt idx="124">
                  <c:v>11.099</c:v>
                </c:pt>
                <c:pt idx="125">
                  <c:v>11.117</c:v>
                </c:pt>
                <c:pt idx="126">
                  <c:v>11.133</c:v>
                </c:pt>
                <c:pt idx="127">
                  <c:v>11.149</c:v>
                </c:pt>
                <c:pt idx="128">
                  <c:v>11.165</c:v>
                </c:pt>
                <c:pt idx="129">
                  <c:v>11.18</c:v>
                </c:pt>
                <c:pt idx="130">
                  <c:v>11.194</c:v>
                </c:pt>
                <c:pt idx="131">
                  <c:v>11.208</c:v>
                </c:pt>
                <c:pt idx="132">
                  <c:v>11.221</c:v>
                </c:pt>
                <c:pt idx="133">
                  <c:v>11.234</c:v>
                </c:pt>
                <c:pt idx="134">
                  <c:v>11.247</c:v>
                </c:pt>
                <c:pt idx="135">
                  <c:v>11.259</c:v>
                </c:pt>
                <c:pt idx="136">
                  <c:v>11.271</c:v>
                </c:pt>
                <c:pt idx="137">
                  <c:v>11.282</c:v>
                </c:pt>
                <c:pt idx="138">
                  <c:v>11.294</c:v>
                </c:pt>
                <c:pt idx="139">
                  <c:v>11.305</c:v>
                </c:pt>
                <c:pt idx="140">
                  <c:v>11.315</c:v>
                </c:pt>
                <c:pt idx="141">
                  <c:v>11.325</c:v>
                </c:pt>
                <c:pt idx="142">
                  <c:v>11.336</c:v>
                </c:pt>
                <c:pt idx="143">
                  <c:v>11.345</c:v>
                </c:pt>
                <c:pt idx="144">
                  <c:v>11.355</c:v>
                </c:pt>
                <c:pt idx="145">
                  <c:v>11.364</c:v>
                </c:pt>
                <c:pt idx="146">
                  <c:v>11.374</c:v>
                </c:pt>
                <c:pt idx="147">
                  <c:v>11.383</c:v>
                </c:pt>
                <c:pt idx="148">
                  <c:v>11.391</c:v>
                </c:pt>
                <c:pt idx="149">
                  <c:v>11.4</c:v>
                </c:pt>
                <c:pt idx="150">
                  <c:v>11.408</c:v>
                </c:pt>
                <c:pt idx="151">
                  <c:v>11.416</c:v>
                </c:pt>
                <c:pt idx="152">
                  <c:v>11.425</c:v>
                </c:pt>
                <c:pt idx="153">
                  <c:v>11.432</c:v>
                </c:pt>
                <c:pt idx="154">
                  <c:v>11.44</c:v>
                </c:pt>
                <c:pt idx="155">
                  <c:v>11.448</c:v>
                </c:pt>
                <c:pt idx="156">
                  <c:v>11.455</c:v>
                </c:pt>
                <c:pt idx="157">
                  <c:v>11.463</c:v>
                </c:pt>
                <c:pt idx="158">
                  <c:v>11.47</c:v>
                </c:pt>
                <c:pt idx="159">
                  <c:v>11.477</c:v>
                </c:pt>
                <c:pt idx="160">
                  <c:v>11.484</c:v>
                </c:pt>
                <c:pt idx="161">
                  <c:v>11.49</c:v>
                </c:pt>
                <c:pt idx="162">
                  <c:v>11.497</c:v>
                </c:pt>
                <c:pt idx="163">
                  <c:v>11.504</c:v>
                </c:pt>
                <c:pt idx="164">
                  <c:v>11.51</c:v>
                </c:pt>
                <c:pt idx="165">
                  <c:v>11.517</c:v>
                </c:pt>
                <c:pt idx="166">
                  <c:v>11.523</c:v>
                </c:pt>
                <c:pt idx="167">
                  <c:v>11.529</c:v>
                </c:pt>
                <c:pt idx="168">
                  <c:v>11.535</c:v>
                </c:pt>
                <c:pt idx="169">
                  <c:v>11.541</c:v>
                </c:pt>
                <c:pt idx="170">
                  <c:v>11.547</c:v>
                </c:pt>
                <c:pt idx="171">
                  <c:v>11.553</c:v>
                </c:pt>
                <c:pt idx="172">
                  <c:v>11.558</c:v>
                </c:pt>
                <c:pt idx="173">
                  <c:v>11.564</c:v>
                </c:pt>
                <c:pt idx="174">
                  <c:v>11.57</c:v>
                </c:pt>
                <c:pt idx="175">
                  <c:v>11.575</c:v>
                </c:pt>
                <c:pt idx="176">
                  <c:v>11.58</c:v>
                </c:pt>
                <c:pt idx="177">
                  <c:v>11.586</c:v>
                </c:pt>
                <c:pt idx="178">
                  <c:v>11.591</c:v>
                </c:pt>
                <c:pt idx="179">
                  <c:v>11.596</c:v>
                </c:pt>
                <c:pt idx="180">
                  <c:v>11.601</c:v>
                </c:pt>
                <c:pt idx="181">
                  <c:v>11.606</c:v>
                </c:pt>
                <c:pt idx="182">
                  <c:v>11.611</c:v>
                </c:pt>
                <c:pt idx="183">
                  <c:v>11.616</c:v>
                </c:pt>
                <c:pt idx="184">
                  <c:v>11.621</c:v>
                </c:pt>
                <c:pt idx="185">
                  <c:v>11.626</c:v>
                </c:pt>
                <c:pt idx="186">
                  <c:v>11.63</c:v>
                </c:pt>
                <c:pt idx="187">
                  <c:v>11.635</c:v>
                </c:pt>
                <c:pt idx="188">
                  <c:v>11.64</c:v>
                </c:pt>
                <c:pt idx="189">
                  <c:v>11.644</c:v>
                </c:pt>
                <c:pt idx="190">
                  <c:v>11.649</c:v>
                </c:pt>
                <c:pt idx="191">
                  <c:v>11.653</c:v>
                </c:pt>
                <c:pt idx="192">
                  <c:v>11.658</c:v>
                </c:pt>
                <c:pt idx="193">
                  <c:v>11.662</c:v>
                </c:pt>
                <c:pt idx="194">
                  <c:v>11.666</c:v>
                </c:pt>
                <c:pt idx="195">
                  <c:v>11.67</c:v>
                </c:pt>
                <c:pt idx="196">
                  <c:v>11.675</c:v>
                </c:pt>
                <c:pt idx="197">
                  <c:v>11.679</c:v>
                </c:pt>
                <c:pt idx="198">
                  <c:v>11.683</c:v>
                </c:pt>
                <c:pt idx="199">
                  <c:v>11.687</c:v>
                </c:pt>
                <c:pt idx="200">
                  <c:v>11.691</c:v>
                </c:pt>
              </c:numCache>
            </c:numRef>
          </c:yVal>
          <c:smooth val="1"/>
        </c:ser>
        <c:ser>
          <c:idx val="1"/>
          <c:order val="1"/>
          <c:tx>
            <c:v>Ajuste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AjusteGrafico!$A$6:$A$7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AjusteGrafico!$B$6:$B$7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yVal>
          <c:smooth val="1"/>
        </c:ser>
        <c:axId val="42439174"/>
        <c:axId val="46408247"/>
      </c:scatterChart>
      <c:valAx>
        <c:axId val="4243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 de KOH añadidos)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8247"/>
        <c:crosses val="autoZero"/>
        <c:crossBetween val="midCat"/>
        <c:dispUnits/>
      </c:valAx>
      <c:valAx>
        <c:axId val="4640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9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Determinación del punto de equivalencia a partir de la primera derivada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1925"/>
          <c:w val="0.936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Datos!$C$6</c:f>
              <c:strCache>
                <c:ptCount val="1"/>
                <c:pt idx="0">
                  <c:v>∆pH/∆V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Datos!$A$8:$A$207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Datos!$C$8:$C$207</c:f>
              <c:numCache>
                <c:ptCount val="200"/>
                <c:pt idx="0">
                  <c:v>0.09999999999999787</c:v>
                </c:pt>
                <c:pt idx="1">
                  <c:v>0.09999999999999787</c:v>
                </c:pt>
                <c:pt idx="2">
                  <c:v>0.10000000000000678</c:v>
                </c:pt>
                <c:pt idx="3">
                  <c:v>0.09999999999999784</c:v>
                </c:pt>
                <c:pt idx="4">
                  <c:v>0.0999999999999979</c:v>
                </c:pt>
                <c:pt idx="5">
                  <c:v>0.0999999999999979</c:v>
                </c:pt>
                <c:pt idx="6">
                  <c:v>0.10000000000000678</c:v>
                </c:pt>
                <c:pt idx="7">
                  <c:v>0.09999999999999779</c:v>
                </c:pt>
                <c:pt idx="8">
                  <c:v>0.0999999999999979</c:v>
                </c:pt>
                <c:pt idx="9">
                  <c:v>0.0999999999999979</c:v>
                </c:pt>
                <c:pt idx="10">
                  <c:v>0.12000000000000444</c:v>
                </c:pt>
                <c:pt idx="11">
                  <c:v>0.09999999999999801</c:v>
                </c:pt>
                <c:pt idx="12">
                  <c:v>0.09999999999999779</c:v>
                </c:pt>
                <c:pt idx="13">
                  <c:v>0.12000000000000471</c:v>
                </c:pt>
                <c:pt idx="14">
                  <c:v>0.09999999999999779</c:v>
                </c:pt>
                <c:pt idx="15">
                  <c:v>0.12000000000000444</c:v>
                </c:pt>
                <c:pt idx="16">
                  <c:v>0.11999999999999583</c:v>
                </c:pt>
                <c:pt idx="17">
                  <c:v>0.09999999999999779</c:v>
                </c:pt>
                <c:pt idx="18">
                  <c:v>0.12000000000000471</c:v>
                </c:pt>
                <c:pt idx="19">
                  <c:v>0.11999999999999555</c:v>
                </c:pt>
                <c:pt idx="20">
                  <c:v>0.12000000000000444</c:v>
                </c:pt>
                <c:pt idx="21">
                  <c:v>0.11999999999999555</c:v>
                </c:pt>
                <c:pt idx="22">
                  <c:v>0.12000000000000498</c:v>
                </c:pt>
                <c:pt idx="23">
                  <c:v>0.11999999999999555</c:v>
                </c:pt>
                <c:pt idx="24">
                  <c:v>0.12000000000000444</c:v>
                </c:pt>
                <c:pt idx="25">
                  <c:v>0.11999999999999555</c:v>
                </c:pt>
                <c:pt idx="26">
                  <c:v>0.14000000000000223</c:v>
                </c:pt>
                <c:pt idx="27">
                  <c:v>0.1199999999999961</c:v>
                </c:pt>
                <c:pt idx="28">
                  <c:v>0.12000000000000444</c:v>
                </c:pt>
                <c:pt idx="29">
                  <c:v>0.14000000000000223</c:v>
                </c:pt>
                <c:pt idx="30">
                  <c:v>0.13999999999999335</c:v>
                </c:pt>
                <c:pt idx="31">
                  <c:v>0.12000000000000444</c:v>
                </c:pt>
                <c:pt idx="32">
                  <c:v>0.14000000000000284</c:v>
                </c:pt>
                <c:pt idx="33">
                  <c:v>0.13999999999999335</c:v>
                </c:pt>
                <c:pt idx="34">
                  <c:v>0.14000000000000223</c:v>
                </c:pt>
                <c:pt idx="35">
                  <c:v>0.14000000000000223</c:v>
                </c:pt>
                <c:pt idx="36">
                  <c:v>0.16</c:v>
                </c:pt>
                <c:pt idx="37">
                  <c:v>0.14000000000000284</c:v>
                </c:pt>
                <c:pt idx="38">
                  <c:v>0.16</c:v>
                </c:pt>
                <c:pt idx="39">
                  <c:v>0.13999999999999335</c:v>
                </c:pt>
                <c:pt idx="40">
                  <c:v>0.1600000000000007</c:v>
                </c:pt>
                <c:pt idx="41">
                  <c:v>0.15999999999999928</c:v>
                </c:pt>
                <c:pt idx="42">
                  <c:v>0.1600000000000007</c:v>
                </c:pt>
                <c:pt idx="43">
                  <c:v>0.15999999999999928</c:v>
                </c:pt>
                <c:pt idx="44">
                  <c:v>0.1600000000000007</c:v>
                </c:pt>
                <c:pt idx="45">
                  <c:v>0.1600000000000007</c:v>
                </c:pt>
                <c:pt idx="46">
                  <c:v>0.17999999999999697</c:v>
                </c:pt>
                <c:pt idx="47">
                  <c:v>0.18000000000000746</c:v>
                </c:pt>
                <c:pt idx="48">
                  <c:v>0.15999999999999928</c:v>
                </c:pt>
                <c:pt idx="49">
                  <c:v>0.17999999999999858</c:v>
                </c:pt>
                <c:pt idx="50">
                  <c:v>0.19999999999999646</c:v>
                </c:pt>
                <c:pt idx="51">
                  <c:v>0.18000000000000585</c:v>
                </c:pt>
                <c:pt idx="52">
                  <c:v>0.19999999999999646</c:v>
                </c:pt>
                <c:pt idx="53">
                  <c:v>0.17999999999999697</c:v>
                </c:pt>
                <c:pt idx="54">
                  <c:v>0.20000000000000534</c:v>
                </c:pt>
                <c:pt idx="55">
                  <c:v>0.19999999999999646</c:v>
                </c:pt>
                <c:pt idx="56">
                  <c:v>0.22000000000000125</c:v>
                </c:pt>
                <c:pt idx="57">
                  <c:v>0.2200000000000032</c:v>
                </c:pt>
                <c:pt idx="58">
                  <c:v>0.19999999999999468</c:v>
                </c:pt>
                <c:pt idx="59">
                  <c:v>0.24000000000000107</c:v>
                </c:pt>
                <c:pt idx="60">
                  <c:v>0.2200000000000032</c:v>
                </c:pt>
                <c:pt idx="61">
                  <c:v>0.23999999999999894</c:v>
                </c:pt>
                <c:pt idx="62">
                  <c:v>0.24000000000000107</c:v>
                </c:pt>
                <c:pt idx="63">
                  <c:v>0.23999999999999894</c:v>
                </c:pt>
                <c:pt idx="64">
                  <c:v>0.25999999999999895</c:v>
                </c:pt>
                <c:pt idx="65">
                  <c:v>0.25999999999999895</c:v>
                </c:pt>
                <c:pt idx="66">
                  <c:v>0.2599999999999966</c:v>
                </c:pt>
                <c:pt idx="67">
                  <c:v>0.2800000000000057</c:v>
                </c:pt>
                <c:pt idx="68">
                  <c:v>0.2799999999999943</c:v>
                </c:pt>
                <c:pt idx="69">
                  <c:v>0.30000000000000354</c:v>
                </c:pt>
                <c:pt idx="70">
                  <c:v>0.30000000000000354</c:v>
                </c:pt>
                <c:pt idx="71">
                  <c:v>0.3000000000000009</c:v>
                </c:pt>
                <c:pt idx="72">
                  <c:v>0.3200000000000014</c:v>
                </c:pt>
                <c:pt idx="73">
                  <c:v>0.33999999999999625</c:v>
                </c:pt>
                <c:pt idx="74">
                  <c:v>0.35999999999999716</c:v>
                </c:pt>
                <c:pt idx="75">
                  <c:v>0.36000000000000604</c:v>
                </c:pt>
                <c:pt idx="76">
                  <c:v>0.3799999999999917</c:v>
                </c:pt>
                <c:pt idx="77">
                  <c:v>0.3800000000000039</c:v>
                </c:pt>
                <c:pt idx="78">
                  <c:v>0.41999999999999593</c:v>
                </c:pt>
                <c:pt idx="79">
                  <c:v>0.4400000000000064</c:v>
                </c:pt>
                <c:pt idx="80">
                  <c:v>0.4399999999999975</c:v>
                </c:pt>
                <c:pt idx="81">
                  <c:v>0.48000000000000215</c:v>
                </c:pt>
                <c:pt idx="82">
                  <c:v>0.4999999999999911</c:v>
                </c:pt>
                <c:pt idx="83">
                  <c:v>0.5400000000000046</c:v>
                </c:pt>
                <c:pt idx="84">
                  <c:v>0.5800000000000004</c:v>
                </c:pt>
                <c:pt idx="85">
                  <c:v>0.6000000000000071</c:v>
                </c:pt>
                <c:pt idx="86">
                  <c:v>0.6600000000000007</c:v>
                </c:pt>
                <c:pt idx="87">
                  <c:v>0.6999999999999929</c:v>
                </c:pt>
                <c:pt idx="88">
                  <c:v>0.7599999999999989</c:v>
                </c:pt>
                <c:pt idx="89">
                  <c:v>0.8399999999999993</c:v>
                </c:pt>
                <c:pt idx="90">
                  <c:v>0.9200000000000085</c:v>
                </c:pt>
                <c:pt idx="91">
                  <c:v>1.0199999999999978</c:v>
                </c:pt>
                <c:pt idx="92">
                  <c:v>1.1799999999999864</c:v>
                </c:pt>
                <c:pt idx="93">
                  <c:v>1.340000000000008</c:v>
                </c:pt>
                <c:pt idx="94">
                  <c:v>1.6000000000000072</c:v>
                </c:pt>
                <c:pt idx="95">
                  <c:v>1.9400000000000064</c:v>
                </c:pt>
                <c:pt idx="96">
                  <c:v>2.500000000000009</c:v>
                </c:pt>
                <c:pt idx="97">
                  <c:v>3.5399999999999507</c:v>
                </c:pt>
                <c:pt idx="98">
                  <c:v>6.020000000000024</c:v>
                </c:pt>
                <c:pt idx="99">
                  <c:v>56.88000000000019</c:v>
                </c:pt>
                <c:pt idx="100">
                  <c:v>56.8600000000002</c:v>
                </c:pt>
                <c:pt idx="101">
                  <c:v>6.020000000000024</c:v>
                </c:pt>
                <c:pt idx="102">
                  <c:v>3.519999999999953</c:v>
                </c:pt>
                <c:pt idx="103">
                  <c:v>2.48000000000002</c:v>
                </c:pt>
                <c:pt idx="104">
                  <c:v>1.9399999999999975</c:v>
                </c:pt>
                <c:pt idx="105">
                  <c:v>1.5599999999999936</c:v>
                </c:pt>
                <c:pt idx="106">
                  <c:v>1.340000000000008</c:v>
                </c:pt>
                <c:pt idx="107">
                  <c:v>1.1599999999999802</c:v>
                </c:pt>
                <c:pt idx="108">
                  <c:v>1.0000000000000178</c:v>
                </c:pt>
                <c:pt idx="109">
                  <c:v>0.9199999999999907</c:v>
                </c:pt>
                <c:pt idx="110">
                  <c:v>0.8200000000000103</c:v>
                </c:pt>
                <c:pt idx="111">
                  <c:v>0.7400000000000189</c:v>
                </c:pt>
                <c:pt idx="112">
                  <c:v>0.6799999999999687</c:v>
                </c:pt>
                <c:pt idx="113">
                  <c:v>0.6400000000000028</c:v>
                </c:pt>
                <c:pt idx="114">
                  <c:v>0.5999999999999893</c:v>
                </c:pt>
                <c:pt idx="115">
                  <c:v>0.5400000000000224</c:v>
                </c:pt>
                <c:pt idx="116">
                  <c:v>0.5199999999999979</c:v>
                </c:pt>
                <c:pt idx="117">
                  <c:v>0.5</c:v>
                </c:pt>
                <c:pt idx="118">
                  <c:v>0.45999999999999536</c:v>
                </c:pt>
                <c:pt idx="119">
                  <c:v>0.4400000000000064</c:v>
                </c:pt>
                <c:pt idx="120">
                  <c:v>0.4199999999999819</c:v>
                </c:pt>
                <c:pt idx="121">
                  <c:v>0.3800000000000039</c:v>
                </c:pt>
                <c:pt idx="122">
                  <c:v>0.3799999999999972</c:v>
                </c:pt>
                <c:pt idx="123">
                  <c:v>0.3600000000000149</c:v>
                </c:pt>
                <c:pt idx="124">
                  <c:v>0.3600000000000149</c:v>
                </c:pt>
                <c:pt idx="125">
                  <c:v>0.31999999999996587</c:v>
                </c:pt>
                <c:pt idx="126">
                  <c:v>0.3200000000000014</c:v>
                </c:pt>
                <c:pt idx="127">
                  <c:v>0.31999999999999573</c:v>
                </c:pt>
                <c:pt idx="128">
                  <c:v>0.3000000000000124</c:v>
                </c:pt>
                <c:pt idx="129">
                  <c:v>0.28000000000002345</c:v>
                </c:pt>
                <c:pt idx="130">
                  <c:v>0.2799999999999879</c:v>
                </c:pt>
                <c:pt idx="131">
                  <c:v>0.25999999999999895</c:v>
                </c:pt>
                <c:pt idx="132">
                  <c:v>0.2599999999999943</c:v>
                </c:pt>
                <c:pt idx="133">
                  <c:v>0.25999999999999895</c:v>
                </c:pt>
                <c:pt idx="134">
                  <c:v>0.24000000000000996</c:v>
                </c:pt>
                <c:pt idx="135">
                  <c:v>0.24000000000000996</c:v>
                </c:pt>
                <c:pt idx="136">
                  <c:v>0.21999999999998543</c:v>
                </c:pt>
                <c:pt idx="137">
                  <c:v>0.24000000000000568</c:v>
                </c:pt>
                <c:pt idx="138">
                  <c:v>0.21999999999998543</c:v>
                </c:pt>
                <c:pt idx="139">
                  <c:v>0.19999999999999646</c:v>
                </c:pt>
                <c:pt idx="140">
                  <c:v>0.19999999999999646</c:v>
                </c:pt>
                <c:pt idx="141">
                  <c:v>0.22000000000002096</c:v>
                </c:pt>
                <c:pt idx="142">
                  <c:v>0.18000000000000427</c:v>
                </c:pt>
                <c:pt idx="143">
                  <c:v>0.19999999999999646</c:v>
                </c:pt>
                <c:pt idx="144">
                  <c:v>0.18000000000000746</c:v>
                </c:pt>
                <c:pt idx="145">
                  <c:v>0.19999999999999646</c:v>
                </c:pt>
                <c:pt idx="146">
                  <c:v>0.17999999999997193</c:v>
                </c:pt>
                <c:pt idx="147">
                  <c:v>0.16000000000001563</c:v>
                </c:pt>
                <c:pt idx="148">
                  <c:v>0.18000000000000746</c:v>
                </c:pt>
                <c:pt idx="149">
                  <c:v>0.15999999999998293</c:v>
                </c:pt>
                <c:pt idx="150">
                  <c:v>0.16000000000001846</c:v>
                </c:pt>
                <c:pt idx="151">
                  <c:v>0.18000000000000746</c:v>
                </c:pt>
                <c:pt idx="152">
                  <c:v>0.13999999999999146</c:v>
                </c:pt>
                <c:pt idx="153">
                  <c:v>0.15999999999998293</c:v>
                </c:pt>
                <c:pt idx="154">
                  <c:v>0.16000000000001846</c:v>
                </c:pt>
                <c:pt idx="155">
                  <c:v>0.13999999999999396</c:v>
                </c:pt>
                <c:pt idx="156">
                  <c:v>0.15999999999998293</c:v>
                </c:pt>
                <c:pt idx="157">
                  <c:v>0.140000000000027</c:v>
                </c:pt>
                <c:pt idx="158">
                  <c:v>0.13999999999999396</c:v>
                </c:pt>
                <c:pt idx="159">
                  <c:v>0.13999999999999396</c:v>
                </c:pt>
                <c:pt idx="160">
                  <c:v>0.12000000000000284</c:v>
                </c:pt>
                <c:pt idx="161">
                  <c:v>0.13999999999999646</c:v>
                </c:pt>
                <c:pt idx="162">
                  <c:v>0.13999999999999146</c:v>
                </c:pt>
                <c:pt idx="163">
                  <c:v>0.1200000000000071</c:v>
                </c:pt>
                <c:pt idx="164">
                  <c:v>0.13999999999999146</c:v>
                </c:pt>
                <c:pt idx="165">
                  <c:v>0.12000000000000284</c:v>
                </c:pt>
                <c:pt idx="166">
                  <c:v>0.1200000000000071</c:v>
                </c:pt>
                <c:pt idx="167">
                  <c:v>0.12000000000000284</c:v>
                </c:pt>
                <c:pt idx="168">
                  <c:v>0.1200000000000071</c:v>
                </c:pt>
                <c:pt idx="169">
                  <c:v>0.12000000000000284</c:v>
                </c:pt>
                <c:pt idx="170">
                  <c:v>0.12000000000000284</c:v>
                </c:pt>
                <c:pt idx="171">
                  <c:v>0.09999999999998224</c:v>
                </c:pt>
                <c:pt idx="172">
                  <c:v>0.12000000000000284</c:v>
                </c:pt>
                <c:pt idx="173">
                  <c:v>0.1200000000000071</c:v>
                </c:pt>
                <c:pt idx="174">
                  <c:v>0.09999999999997869</c:v>
                </c:pt>
                <c:pt idx="175">
                  <c:v>0.10000000000001422</c:v>
                </c:pt>
                <c:pt idx="176">
                  <c:v>0.1200000000000071</c:v>
                </c:pt>
                <c:pt idx="177">
                  <c:v>0.09999999999997869</c:v>
                </c:pt>
                <c:pt idx="178">
                  <c:v>0.10000000000001777</c:v>
                </c:pt>
                <c:pt idx="179">
                  <c:v>0.10000000000001422</c:v>
                </c:pt>
                <c:pt idx="180">
                  <c:v>0.09999999999997869</c:v>
                </c:pt>
                <c:pt idx="181">
                  <c:v>0.10000000000001777</c:v>
                </c:pt>
                <c:pt idx="182">
                  <c:v>0.09999999999997869</c:v>
                </c:pt>
                <c:pt idx="183">
                  <c:v>0.10000000000001777</c:v>
                </c:pt>
                <c:pt idx="184">
                  <c:v>0.09999999999997869</c:v>
                </c:pt>
                <c:pt idx="185">
                  <c:v>0.08000000000002558</c:v>
                </c:pt>
                <c:pt idx="186">
                  <c:v>0.09999999999998224</c:v>
                </c:pt>
                <c:pt idx="187">
                  <c:v>0.10000000000001422</c:v>
                </c:pt>
                <c:pt idx="188">
                  <c:v>0.0799999999999929</c:v>
                </c:pt>
                <c:pt idx="189">
                  <c:v>0.09999999999997869</c:v>
                </c:pt>
                <c:pt idx="190">
                  <c:v>0.08000000000002558</c:v>
                </c:pt>
                <c:pt idx="191">
                  <c:v>0.09999999999998224</c:v>
                </c:pt>
                <c:pt idx="192">
                  <c:v>0.08000000000002558</c:v>
                </c:pt>
                <c:pt idx="193">
                  <c:v>0.0799999999999929</c:v>
                </c:pt>
                <c:pt idx="194">
                  <c:v>0.07999999999999005</c:v>
                </c:pt>
                <c:pt idx="195">
                  <c:v>0.10000000000001422</c:v>
                </c:pt>
                <c:pt idx="196">
                  <c:v>0.0799999999999929</c:v>
                </c:pt>
                <c:pt idx="197">
                  <c:v>0.07999999999999005</c:v>
                </c:pt>
                <c:pt idx="198">
                  <c:v>0.0799999999999929</c:v>
                </c:pt>
                <c:pt idx="199">
                  <c:v>0.08000000000002558</c:v>
                </c:pt>
              </c:numCache>
            </c:numRef>
          </c:yVal>
          <c:smooth val="1"/>
        </c:ser>
        <c:ser>
          <c:idx val="1"/>
          <c:order val="1"/>
          <c:tx>
            <c:v>Ajuste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AjusteGrafico!$A$14:$A$15</c:f>
              <c:numCache>
                <c:ptCount val="2"/>
                <c:pt idx="0">
                  <c:v>5.03</c:v>
                </c:pt>
                <c:pt idx="1">
                  <c:v>5.03</c:v>
                </c:pt>
              </c:numCache>
            </c:numRef>
          </c:xVal>
          <c:yVal>
            <c:numRef>
              <c:f>AjusteGrafico!$B$14:$B$15</c:f>
              <c:numCache>
                <c:ptCount val="2"/>
                <c:pt idx="0">
                  <c:v>0</c:v>
                </c:pt>
                <c:pt idx="1">
                  <c:v>85</c:v>
                </c:pt>
              </c:numCache>
            </c:numRef>
          </c:yVal>
          <c:smooth val="1"/>
        </c:ser>
        <c:axId val="15021040"/>
        <c:axId val="971633"/>
      </c:scatterChart>
      <c:valAx>
        <c:axId val="150210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 de KOH añadidos.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1633"/>
        <c:crosses val="autoZero"/>
        <c:crossBetween val="midCat"/>
        <c:dispUnits/>
        <c:majorUnit val="1"/>
        <c:minorUnit val="0.5"/>
      </c:valAx>
      <c:valAx>
        <c:axId val="97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∆pH/∆V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Determinación del punto de equivalencia a partir de la segunda derivada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91"/>
          <c:w val="0.94025"/>
          <c:h val="0.71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Datos!$D$6</c:f>
              <c:strCache>
                <c:ptCount val="1"/>
                <c:pt idx="0">
                  <c:v>∆(∆pH/∆V)/∆V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Datos!$A$9:$A$207</c:f>
              <c:numCache>
                <c:ptCount val="19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  <c:pt idx="17">
                  <c:v>0.95</c:v>
                </c:pt>
                <c:pt idx="18">
                  <c:v>1</c:v>
                </c:pt>
                <c:pt idx="19">
                  <c:v>1.05</c:v>
                </c:pt>
                <c:pt idx="20">
                  <c:v>1.1</c:v>
                </c:pt>
                <c:pt idx="21">
                  <c:v>1.15</c:v>
                </c:pt>
                <c:pt idx="22">
                  <c:v>1.2</c:v>
                </c:pt>
                <c:pt idx="23">
                  <c:v>1.25</c:v>
                </c:pt>
                <c:pt idx="24">
                  <c:v>1.3</c:v>
                </c:pt>
                <c:pt idx="25">
                  <c:v>1.35</c:v>
                </c:pt>
                <c:pt idx="26">
                  <c:v>1.4</c:v>
                </c:pt>
                <c:pt idx="27">
                  <c:v>1.45</c:v>
                </c:pt>
                <c:pt idx="28">
                  <c:v>1.5</c:v>
                </c:pt>
                <c:pt idx="29">
                  <c:v>1.55</c:v>
                </c:pt>
                <c:pt idx="30">
                  <c:v>1.6</c:v>
                </c:pt>
                <c:pt idx="31">
                  <c:v>1.65</c:v>
                </c:pt>
                <c:pt idx="32">
                  <c:v>1.7</c:v>
                </c:pt>
                <c:pt idx="33">
                  <c:v>1.75</c:v>
                </c:pt>
                <c:pt idx="34">
                  <c:v>1.8</c:v>
                </c:pt>
                <c:pt idx="35">
                  <c:v>1.85</c:v>
                </c:pt>
                <c:pt idx="36">
                  <c:v>1.9</c:v>
                </c:pt>
                <c:pt idx="37">
                  <c:v>1.95</c:v>
                </c:pt>
                <c:pt idx="38">
                  <c:v>2</c:v>
                </c:pt>
                <c:pt idx="39">
                  <c:v>2.05</c:v>
                </c:pt>
                <c:pt idx="40">
                  <c:v>2.1</c:v>
                </c:pt>
                <c:pt idx="41">
                  <c:v>2.15</c:v>
                </c:pt>
                <c:pt idx="42">
                  <c:v>2.2</c:v>
                </c:pt>
                <c:pt idx="43">
                  <c:v>2.25</c:v>
                </c:pt>
                <c:pt idx="44">
                  <c:v>2.3</c:v>
                </c:pt>
                <c:pt idx="45">
                  <c:v>2.35</c:v>
                </c:pt>
                <c:pt idx="46">
                  <c:v>2.4</c:v>
                </c:pt>
                <c:pt idx="47">
                  <c:v>2.45</c:v>
                </c:pt>
                <c:pt idx="48">
                  <c:v>2.5</c:v>
                </c:pt>
                <c:pt idx="49">
                  <c:v>2.55</c:v>
                </c:pt>
                <c:pt idx="50">
                  <c:v>2.6</c:v>
                </c:pt>
                <c:pt idx="51">
                  <c:v>2.65</c:v>
                </c:pt>
                <c:pt idx="52">
                  <c:v>2.7</c:v>
                </c:pt>
                <c:pt idx="53">
                  <c:v>2.75</c:v>
                </c:pt>
                <c:pt idx="54">
                  <c:v>2.8</c:v>
                </c:pt>
                <c:pt idx="55">
                  <c:v>2.85</c:v>
                </c:pt>
                <c:pt idx="56">
                  <c:v>2.9</c:v>
                </c:pt>
                <c:pt idx="57">
                  <c:v>2.95</c:v>
                </c:pt>
                <c:pt idx="58">
                  <c:v>3</c:v>
                </c:pt>
                <c:pt idx="59">
                  <c:v>3.05</c:v>
                </c:pt>
                <c:pt idx="60">
                  <c:v>3.1</c:v>
                </c:pt>
                <c:pt idx="61">
                  <c:v>3.15</c:v>
                </c:pt>
                <c:pt idx="62">
                  <c:v>3.2</c:v>
                </c:pt>
                <c:pt idx="63">
                  <c:v>3.25</c:v>
                </c:pt>
                <c:pt idx="64">
                  <c:v>3.3</c:v>
                </c:pt>
                <c:pt idx="65">
                  <c:v>3.35</c:v>
                </c:pt>
                <c:pt idx="66">
                  <c:v>3.4</c:v>
                </c:pt>
                <c:pt idx="67">
                  <c:v>3.45</c:v>
                </c:pt>
                <c:pt idx="68">
                  <c:v>3.5</c:v>
                </c:pt>
                <c:pt idx="69">
                  <c:v>3.55</c:v>
                </c:pt>
                <c:pt idx="70">
                  <c:v>3.6</c:v>
                </c:pt>
                <c:pt idx="71">
                  <c:v>3.65</c:v>
                </c:pt>
                <c:pt idx="72">
                  <c:v>3.7</c:v>
                </c:pt>
                <c:pt idx="73">
                  <c:v>3.75</c:v>
                </c:pt>
                <c:pt idx="74">
                  <c:v>3.8</c:v>
                </c:pt>
                <c:pt idx="75">
                  <c:v>3.85</c:v>
                </c:pt>
                <c:pt idx="76">
                  <c:v>3.9</c:v>
                </c:pt>
                <c:pt idx="77">
                  <c:v>3.95</c:v>
                </c:pt>
                <c:pt idx="78">
                  <c:v>4</c:v>
                </c:pt>
                <c:pt idx="79">
                  <c:v>4.05</c:v>
                </c:pt>
                <c:pt idx="80">
                  <c:v>4.1</c:v>
                </c:pt>
                <c:pt idx="81">
                  <c:v>4.15</c:v>
                </c:pt>
                <c:pt idx="82">
                  <c:v>4.2</c:v>
                </c:pt>
                <c:pt idx="83">
                  <c:v>4.25</c:v>
                </c:pt>
                <c:pt idx="84">
                  <c:v>4.3</c:v>
                </c:pt>
                <c:pt idx="85">
                  <c:v>4.35</c:v>
                </c:pt>
                <c:pt idx="86">
                  <c:v>4.4</c:v>
                </c:pt>
                <c:pt idx="87">
                  <c:v>4.45</c:v>
                </c:pt>
                <c:pt idx="88">
                  <c:v>4.5</c:v>
                </c:pt>
                <c:pt idx="89">
                  <c:v>4.55</c:v>
                </c:pt>
                <c:pt idx="90">
                  <c:v>4.6</c:v>
                </c:pt>
                <c:pt idx="91">
                  <c:v>4.65</c:v>
                </c:pt>
                <c:pt idx="92">
                  <c:v>4.7</c:v>
                </c:pt>
                <c:pt idx="93">
                  <c:v>4.75</c:v>
                </c:pt>
                <c:pt idx="94">
                  <c:v>4.8</c:v>
                </c:pt>
                <c:pt idx="95">
                  <c:v>4.85</c:v>
                </c:pt>
                <c:pt idx="96">
                  <c:v>4.9</c:v>
                </c:pt>
                <c:pt idx="97">
                  <c:v>4.95</c:v>
                </c:pt>
                <c:pt idx="98">
                  <c:v>5</c:v>
                </c:pt>
                <c:pt idx="99">
                  <c:v>5.05</c:v>
                </c:pt>
                <c:pt idx="100">
                  <c:v>5.1</c:v>
                </c:pt>
                <c:pt idx="101">
                  <c:v>5.15</c:v>
                </c:pt>
                <c:pt idx="102">
                  <c:v>5.2</c:v>
                </c:pt>
                <c:pt idx="103">
                  <c:v>5.25</c:v>
                </c:pt>
                <c:pt idx="104">
                  <c:v>5.3</c:v>
                </c:pt>
                <c:pt idx="105">
                  <c:v>5.35</c:v>
                </c:pt>
                <c:pt idx="106">
                  <c:v>5.4</c:v>
                </c:pt>
                <c:pt idx="107">
                  <c:v>5.45</c:v>
                </c:pt>
                <c:pt idx="108">
                  <c:v>5.5</c:v>
                </c:pt>
                <c:pt idx="109">
                  <c:v>5.55</c:v>
                </c:pt>
                <c:pt idx="110">
                  <c:v>5.6</c:v>
                </c:pt>
                <c:pt idx="111">
                  <c:v>5.65</c:v>
                </c:pt>
                <c:pt idx="112">
                  <c:v>5.7</c:v>
                </c:pt>
                <c:pt idx="113">
                  <c:v>5.75</c:v>
                </c:pt>
                <c:pt idx="114">
                  <c:v>5.8</c:v>
                </c:pt>
                <c:pt idx="115">
                  <c:v>5.85</c:v>
                </c:pt>
                <c:pt idx="116">
                  <c:v>5.9</c:v>
                </c:pt>
                <c:pt idx="117">
                  <c:v>5.95</c:v>
                </c:pt>
                <c:pt idx="118">
                  <c:v>6</c:v>
                </c:pt>
                <c:pt idx="119">
                  <c:v>6.05</c:v>
                </c:pt>
                <c:pt idx="120">
                  <c:v>6.1</c:v>
                </c:pt>
                <c:pt idx="121">
                  <c:v>6.15</c:v>
                </c:pt>
                <c:pt idx="122">
                  <c:v>6.2</c:v>
                </c:pt>
                <c:pt idx="123">
                  <c:v>6.25</c:v>
                </c:pt>
                <c:pt idx="124">
                  <c:v>6.3</c:v>
                </c:pt>
                <c:pt idx="125">
                  <c:v>6.35</c:v>
                </c:pt>
                <c:pt idx="126">
                  <c:v>6.4</c:v>
                </c:pt>
                <c:pt idx="127">
                  <c:v>6.45</c:v>
                </c:pt>
                <c:pt idx="128">
                  <c:v>6.5</c:v>
                </c:pt>
                <c:pt idx="129">
                  <c:v>6.55</c:v>
                </c:pt>
                <c:pt idx="130">
                  <c:v>6.6</c:v>
                </c:pt>
                <c:pt idx="131">
                  <c:v>6.65</c:v>
                </c:pt>
                <c:pt idx="132">
                  <c:v>6.7</c:v>
                </c:pt>
                <c:pt idx="133">
                  <c:v>6.75</c:v>
                </c:pt>
                <c:pt idx="134">
                  <c:v>6.8</c:v>
                </c:pt>
                <c:pt idx="135">
                  <c:v>6.85</c:v>
                </c:pt>
                <c:pt idx="136">
                  <c:v>6.9</c:v>
                </c:pt>
                <c:pt idx="137">
                  <c:v>6.95</c:v>
                </c:pt>
                <c:pt idx="138">
                  <c:v>7</c:v>
                </c:pt>
                <c:pt idx="139">
                  <c:v>7.05</c:v>
                </c:pt>
                <c:pt idx="140">
                  <c:v>7.1</c:v>
                </c:pt>
                <c:pt idx="141">
                  <c:v>7.15</c:v>
                </c:pt>
                <c:pt idx="142">
                  <c:v>7.2</c:v>
                </c:pt>
                <c:pt idx="143">
                  <c:v>7.25</c:v>
                </c:pt>
                <c:pt idx="144">
                  <c:v>7.3</c:v>
                </c:pt>
                <c:pt idx="145">
                  <c:v>7.35</c:v>
                </c:pt>
                <c:pt idx="146">
                  <c:v>7.4</c:v>
                </c:pt>
                <c:pt idx="147">
                  <c:v>7.45</c:v>
                </c:pt>
                <c:pt idx="148">
                  <c:v>7.5</c:v>
                </c:pt>
                <c:pt idx="149">
                  <c:v>7.55</c:v>
                </c:pt>
                <c:pt idx="150">
                  <c:v>7.6</c:v>
                </c:pt>
                <c:pt idx="151">
                  <c:v>7.65</c:v>
                </c:pt>
                <c:pt idx="152">
                  <c:v>7.7</c:v>
                </c:pt>
                <c:pt idx="153">
                  <c:v>7.75</c:v>
                </c:pt>
                <c:pt idx="154">
                  <c:v>7.8</c:v>
                </c:pt>
                <c:pt idx="155">
                  <c:v>7.85</c:v>
                </c:pt>
                <c:pt idx="156">
                  <c:v>7.9</c:v>
                </c:pt>
                <c:pt idx="157">
                  <c:v>7.95</c:v>
                </c:pt>
                <c:pt idx="158">
                  <c:v>8</c:v>
                </c:pt>
                <c:pt idx="159">
                  <c:v>8.05</c:v>
                </c:pt>
                <c:pt idx="160">
                  <c:v>8.1</c:v>
                </c:pt>
                <c:pt idx="161">
                  <c:v>8.15</c:v>
                </c:pt>
                <c:pt idx="162">
                  <c:v>8.2</c:v>
                </c:pt>
                <c:pt idx="163">
                  <c:v>8.25</c:v>
                </c:pt>
                <c:pt idx="164">
                  <c:v>8.3</c:v>
                </c:pt>
                <c:pt idx="165">
                  <c:v>8.35</c:v>
                </c:pt>
                <c:pt idx="166">
                  <c:v>8.4</c:v>
                </c:pt>
                <c:pt idx="167">
                  <c:v>8.45</c:v>
                </c:pt>
                <c:pt idx="168">
                  <c:v>8.5</c:v>
                </c:pt>
                <c:pt idx="169">
                  <c:v>8.55</c:v>
                </c:pt>
                <c:pt idx="170">
                  <c:v>8.6</c:v>
                </c:pt>
                <c:pt idx="171">
                  <c:v>8.65</c:v>
                </c:pt>
                <c:pt idx="172">
                  <c:v>8.7</c:v>
                </c:pt>
                <c:pt idx="173">
                  <c:v>8.75</c:v>
                </c:pt>
                <c:pt idx="174">
                  <c:v>8.8</c:v>
                </c:pt>
                <c:pt idx="175">
                  <c:v>8.85</c:v>
                </c:pt>
                <c:pt idx="176">
                  <c:v>8.9</c:v>
                </c:pt>
                <c:pt idx="177">
                  <c:v>8.95</c:v>
                </c:pt>
                <c:pt idx="178">
                  <c:v>9</c:v>
                </c:pt>
                <c:pt idx="179">
                  <c:v>9.05</c:v>
                </c:pt>
                <c:pt idx="180">
                  <c:v>9.1</c:v>
                </c:pt>
                <c:pt idx="181">
                  <c:v>9.15</c:v>
                </c:pt>
                <c:pt idx="182">
                  <c:v>9.2</c:v>
                </c:pt>
                <c:pt idx="183">
                  <c:v>9.25</c:v>
                </c:pt>
                <c:pt idx="184">
                  <c:v>9.3</c:v>
                </c:pt>
                <c:pt idx="185">
                  <c:v>9.35</c:v>
                </c:pt>
                <c:pt idx="186">
                  <c:v>9.4</c:v>
                </c:pt>
                <c:pt idx="187">
                  <c:v>9.45</c:v>
                </c:pt>
                <c:pt idx="188">
                  <c:v>9.5</c:v>
                </c:pt>
                <c:pt idx="189">
                  <c:v>9.55</c:v>
                </c:pt>
                <c:pt idx="190">
                  <c:v>9.6</c:v>
                </c:pt>
                <c:pt idx="191">
                  <c:v>9.65</c:v>
                </c:pt>
                <c:pt idx="192">
                  <c:v>9.7</c:v>
                </c:pt>
                <c:pt idx="193">
                  <c:v>9.75</c:v>
                </c:pt>
                <c:pt idx="194">
                  <c:v>9.8</c:v>
                </c:pt>
                <c:pt idx="195">
                  <c:v>9.85</c:v>
                </c:pt>
                <c:pt idx="196">
                  <c:v>9.9</c:v>
                </c:pt>
                <c:pt idx="197">
                  <c:v>9.95</c:v>
                </c:pt>
                <c:pt idx="198">
                  <c:v>10</c:v>
                </c:pt>
              </c:numCache>
            </c:numRef>
          </c:xVal>
          <c:yVal>
            <c:numRef>
              <c:f>Datos!$D$9:$D$207</c:f>
              <c:numCache>
                <c:ptCount val="199"/>
                <c:pt idx="0">
                  <c:v>0</c:v>
                </c:pt>
                <c:pt idx="1">
                  <c:v>1.7819079545233762E-13</c:v>
                </c:pt>
                <c:pt idx="2">
                  <c:v>-1.7874590696465025E-13</c:v>
                </c:pt>
                <c:pt idx="3">
                  <c:v>1.1102230246251561E-15</c:v>
                </c:pt>
                <c:pt idx="4">
                  <c:v>0</c:v>
                </c:pt>
                <c:pt idx="5">
                  <c:v>1.776356839400251E-13</c:v>
                </c:pt>
                <c:pt idx="6">
                  <c:v>-1.798561299892754E-13</c:v>
                </c:pt>
                <c:pt idx="7">
                  <c:v>2.220446049250311E-15</c:v>
                </c:pt>
                <c:pt idx="8">
                  <c:v>0</c:v>
                </c:pt>
                <c:pt idx="9">
                  <c:v>0.4000000000001309</c:v>
                </c:pt>
                <c:pt idx="10">
                  <c:v>-0.40000000000012825</c:v>
                </c:pt>
                <c:pt idx="11">
                  <c:v>-4.4408920985006325E-15</c:v>
                </c:pt>
                <c:pt idx="12">
                  <c:v>0.40000000000013824</c:v>
                </c:pt>
                <c:pt idx="13">
                  <c:v>-0.40000000000013913</c:v>
                </c:pt>
                <c:pt idx="14">
                  <c:v>0.4000000000001327</c:v>
                </c:pt>
                <c:pt idx="15">
                  <c:v>-1.720845688168991E-13</c:v>
                </c:pt>
                <c:pt idx="16">
                  <c:v>-0.3999999999999615</c:v>
                </c:pt>
                <c:pt idx="17">
                  <c:v>0.40000000000013824</c:v>
                </c:pt>
                <c:pt idx="18">
                  <c:v>-1.8318679906315108E-13</c:v>
                </c:pt>
                <c:pt idx="19">
                  <c:v>1.776356839400249E-13</c:v>
                </c:pt>
                <c:pt idx="20">
                  <c:v>-1.776356839400249E-13</c:v>
                </c:pt>
                <c:pt idx="21">
                  <c:v>1.8846035843012015E-13</c:v>
                </c:pt>
                <c:pt idx="22">
                  <c:v>-1.88460358430121E-13</c:v>
                </c:pt>
                <c:pt idx="23">
                  <c:v>1.776356839400249E-13</c:v>
                </c:pt>
                <c:pt idx="24">
                  <c:v>-1.776356839400249E-13</c:v>
                </c:pt>
                <c:pt idx="25">
                  <c:v>0.40000000000013325</c:v>
                </c:pt>
                <c:pt idx="26">
                  <c:v>-0.4000000000001224</c:v>
                </c:pt>
                <c:pt idx="27">
                  <c:v>1.6681100944993035E-13</c:v>
                </c:pt>
                <c:pt idx="28">
                  <c:v>0.3999999999999556</c:v>
                </c:pt>
                <c:pt idx="29">
                  <c:v>-1.776356839400249E-13</c:v>
                </c:pt>
                <c:pt idx="30">
                  <c:v>-0.399999999999778</c:v>
                </c:pt>
                <c:pt idx="31">
                  <c:v>0.3999999999999678</c:v>
                </c:pt>
                <c:pt idx="32">
                  <c:v>-1.8984813721090245E-13</c:v>
                </c:pt>
                <c:pt idx="33">
                  <c:v>1.776356839400249E-13</c:v>
                </c:pt>
                <c:pt idx="34">
                  <c:v>0</c:v>
                </c:pt>
                <c:pt idx="35">
                  <c:v>0.39999999999995506</c:v>
                </c:pt>
                <c:pt idx="36">
                  <c:v>-0.39999999999994285</c:v>
                </c:pt>
                <c:pt idx="37">
                  <c:v>0.3999999999999446</c:v>
                </c:pt>
                <c:pt idx="38">
                  <c:v>-0.4000000000001327</c:v>
                </c:pt>
                <c:pt idx="39">
                  <c:v>0.40000000000014657</c:v>
                </c:pt>
                <c:pt idx="40">
                  <c:v>-2.8310687127941593E-14</c:v>
                </c:pt>
                <c:pt idx="41">
                  <c:v>2.831068712794134E-14</c:v>
                </c:pt>
                <c:pt idx="42">
                  <c:v>-2.8310687127941593E-14</c:v>
                </c:pt>
                <c:pt idx="43">
                  <c:v>2.831068712794134E-14</c:v>
                </c:pt>
                <c:pt idx="44">
                  <c:v>0</c:v>
                </c:pt>
                <c:pt idx="45">
                  <c:v>0.39999999999992686</c:v>
                </c:pt>
                <c:pt idx="46">
                  <c:v>2.0983215165415348E-13</c:v>
                </c:pt>
                <c:pt idx="47">
                  <c:v>-0.400000000000165</c:v>
                </c:pt>
                <c:pt idx="48">
                  <c:v>0.3999999999999838</c:v>
                </c:pt>
                <c:pt idx="49">
                  <c:v>0.39999999999995905</c:v>
                </c:pt>
                <c:pt idx="50">
                  <c:v>-0.3999999999998136</c:v>
                </c:pt>
                <c:pt idx="51">
                  <c:v>0.39999999999981006</c:v>
                </c:pt>
                <c:pt idx="52">
                  <c:v>-0.39999999999999125</c:v>
                </c:pt>
                <c:pt idx="53">
                  <c:v>0.40000000000016533</c:v>
                </c:pt>
                <c:pt idx="54">
                  <c:v>-1.7763568394002568E-13</c:v>
                </c:pt>
                <c:pt idx="55">
                  <c:v>0.4000000000000973</c:v>
                </c:pt>
                <c:pt idx="56">
                  <c:v>3.885780586188027E-14</c:v>
                </c:pt>
                <c:pt idx="57">
                  <c:v>-0.40000000000017166</c:v>
                </c:pt>
                <c:pt idx="58">
                  <c:v>0.8000000000001236</c:v>
                </c:pt>
                <c:pt idx="59">
                  <c:v>-0.39999999999995905</c:v>
                </c:pt>
                <c:pt idx="60">
                  <c:v>0.3999999999999163</c:v>
                </c:pt>
                <c:pt idx="61">
                  <c:v>4.27435864480683E-14</c:v>
                </c:pt>
                <c:pt idx="62">
                  <c:v>-4.274358644806868E-14</c:v>
                </c:pt>
                <c:pt idx="63">
                  <c:v>0.39999999999999825</c:v>
                </c:pt>
                <c:pt idx="64">
                  <c:v>0</c:v>
                </c:pt>
                <c:pt idx="65">
                  <c:v>-4.662936703425674E-14</c:v>
                </c:pt>
                <c:pt idx="66">
                  <c:v>0.4000000000001792</c:v>
                </c:pt>
                <c:pt idx="67">
                  <c:v>-2.275957200481579E-13</c:v>
                </c:pt>
                <c:pt idx="68">
                  <c:v>0.40000000000018254</c:v>
                </c:pt>
                <c:pt idx="69">
                  <c:v>0</c:v>
                </c:pt>
                <c:pt idx="70">
                  <c:v>-5.3290705182007703E-14</c:v>
                </c:pt>
                <c:pt idx="71">
                  <c:v>0.40000000000000824</c:v>
                </c:pt>
                <c:pt idx="72">
                  <c:v>0.39999999999989855</c:v>
                </c:pt>
                <c:pt idx="73">
                  <c:v>0.400000000000016</c:v>
                </c:pt>
                <c:pt idx="74">
                  <c:v>1.7763568394002568E-13</c:v>
                </c:pt>
                <c:pt idx="75">
                  <c:v>0.39999999999971425</c:v>
                </c:pt>
                <c:pt idx="76">
                  <c:v>2.4424906541753313E-13</c:v>
                </c:pt>
                <c:pt idx="77">
                  <c:v>0.7999999999998437</c:v>
                </c:pt>
                <c:pt idx="78">
                  <c:v>0.40000000000020697</c:v>
                </c:pt>
                <c:pt idx="79">
                  <c:v>-1.7763568394002568E-13</c:v>
                </c:pt>
                <c:pt idx="80">
                  <c:v>0.8000000000000957</c:v>
                </c:pt>
                <c:pt idx="81">
                  <c:v>0.39999999999978086</c:v>
                </c:pt>
                <c:pt idx="82">
                  <c:v>0.8000000000002581</c:v>
                </c:pt>
                <c:pt idx="83">
                  <c:v>0.7999999999999192</c:v>
                </c:pt>
                <c:pt idx="84">
                  <c:v>0.400000000000135</c:v>
                </c:pt>
                <c:pt idx="85">
                  <c:v>1.1999999999998765</c:v>
                </c:pt>
                <c:pt idx="86">
                  <c:v>0.799999999999846</c:v>
                </c:pt>
                <c:pt idx="87">
                  <c:v>1.2000000000001039</c:v>
                </c:pt>
                <c:pt idx="88">
                  <c:v>1.6000000000000139</c:v>
                </c:pt>
                <c:pt idx="89">
                  <c:v>1.6000000000001893</c:v>
                </c:pt>
                <c:pt idx="90">
                  <c:v>1.9999999999997935</c:v>
                </c:pt>
                <c:pt idx="91">
                  <c:v>3.1999999999997835</c:v>
                </c:pt>
                <c:pt idx="92">
                  <c:v>3.2000000000003883</c:v>
                </c:pt>
                <c:pt idx="93">
                  <c:v>5.200000000000001</c:v>
                </c:pt>
                <c:pt idx="94">
                  <c:v>6.800000000000008</c:v>
                </c:pt>
                <c:pt idx="95">
                  <c:v>11.20000000000009</c:v>
                </c:pt>
                <c:pt idx="96">
                  <c:v>20.79999999999891</c:v>
                </c:pt>
                <c:pt idx="97">
                  <c:v>49.60000000000077</c:v>
                </c:pt>
                <c:pt idx="98">
                  <c:v>1017.2000000000069</c:v>
                </c:pt>
                <c:pt idx="99">
                  <c:v>-0.39999999999977975</c:v>
                </c:pt>
                <c:pt idx="100">
                  <c:v>-1016.8000000000071</c:v>
                </c:pt>
                <c:pt idx="101">
                  <c:v>-50.000000000001606</c:v>
                </c:pt>
                <c:pt idx="102">
                  <c:v>-20.799999999998363</c:v>
                </c:pt>
                <c:pt idx="103">
                  <c:v>-10.800000000000487</c:v>
                </c:pt>
                <c:pt idx="104">
                  <c:v>-7.6000000000001044</c:v>
                </c:pt>
                <c:pt idx="105">
                  <c:v>-4.399999999999727</c:v>
                </c:pt>
                <c:pt idx="106">
                  <c:v>-3.600000000000571</c:v>
                </c:pt>
                <c:pt idx="107">
                  <c:v>-3.1999999999992026</c:v>
                </c:pt>
                <c:pt idx="108">
                  <c:v>-1.6000000000005468</c:v>
                </c:pt>
                <c:pt idx="109">
                  <c:v>-1.9999999999996159</c:v>
                </c:pt>
                <c:pt idx="110">
                  <c:v>-1.599999999999834</c:v>
                </c:pt>
                <c:pt idx="111">
                  <c:v>-1.2000000000010067</c:v>
                </c:pt>
                <c:pt idx="112">
                  <c:v>-0.7999999999993077</c:v>
                </c:pt>
                <c:pt idx="113">
                  <c:v>-0.8000000000002723</c:v>
                </c:pt>
                <c:pt idx="114">
                  <c:v>-1.1999999999993436</c:v>
                </c:pt>
                <c:pt idx="115">
                  <c:v>-0.4000000000004903</c:v>
                </c:pt>
                <c:pt idx="116">
                  <c:v>-0.3999999999999596</c:v>
                </c:pt>
                <c:pt idx="117">
                  <c:v>-0.8000000000000815</c:v>
                </c:pt>
                <c:pt idx="118">
                  <c:v>-0.39999999999978086</c:v>
                </c:pt>
                <c:pt idx="119">
                  <c:v>-0.4000000000004914</c:v>
                </c:pt>
                <c:pt idx="120">
                  <c:v>-0.7999999999995628</c:v>
                </c:pt>
                <c:pt idx="121">
                  <c:v>-1.3433698597964442E-13</c:v>
                </c:pt>
                <c:pt idx="122">
                  <c:v>-0.3999999999996394</c:v>
                </c:pt>
                <c:pt idx="123">
                  <c:v>0</c:v>
                </c:pt>
                <c:pt idx="124">
                  <c:v>-0.8000000000009839</c:v>
                </c:pt>
                <c:pt idx="125">
                  <c:v>7.105427357601027E-13</c:v>
                </c:pt>
                <c:pt idx="126">
                  <c:v>-1.1324274851176637E-13</c:v>
                </c:pt>
                <c:pt idx="127">
                  <c:v>-0.3999999999996605</c:v>
                </c:pt>
                <c:pt idx="128">
                  <c:v>-0.39999999999978086</c:v>
                </c:pt>
                <c:pt idx="129">
                  <c:v>-7.105427357601027E-13</c:v>
                </c:pt>
                <c:pt idx="130">
                  <c:v>-0.39999999999978086</c:v>
                </c:pt>
                <c:pt idx="131">
                  <c:v>-9.325873406851348E-14</c:v>
                </c:pt>
                <c:pt idx="132">
                  <c:v>9.325873406851182E-14</c:v>
                </c:pt>
                <c:pt idx="133">
                  <c:v>-0.3999999999997814</c:v>
                </c:pt>
                <c:pt idx="134">
                  <c:v>0</c:v>
                </c:pt>
                <c:pt idx="135">
                  <c:v>-0.40000000000049196</c:v>
                </c:pt>
                <c:pt idx="136">
                  <c:v>0.4000000000004065</c:v>
                </c:pt>
                <c:pt idx="137">
                  <c:v>-0.40000000000039937</c:v>
                </c:pt>
                <c:pt idx="138">
                  <c:v>-0.39999999999978086</c:v>
                </c:pt>
                <c:pt idx="139">
                  <c:v>0</c:v>
                </c:pt>
                <c:pt idx="140">
                  <c:v>0.4000000000004914</c:v>
                </c:pt>
                <c:pt idx="141">
                  <c:v>-0.8000000000003367</c:v>
                </c:pt>
                <c:pt idx="142">
                  <c:v>0.39999999999983815</c:v>
                </c:pt>
                <c:pt idx="143">
                  <c:v>-0.3999999999997814</c:v>
                </c:pt>
                <c:pt idx="144">
                  <c:v>0.3999999999997814</c:v>
                </c:pt>
                <c:pt idx="145">
                  <c:v>-0.40000000000049196</c:v>
                </c:pt>
                <c:pt idx="146">
                  <c:v>-0.3999999999991275</c:v>
                </c:pt>
                <c:pt idx="147">
                  <c:v>0.39999999999983094</c:v>
                </c:pt>
                <c:pt idx="148">
                  <c:v>-0.40000000000049196</c:v>
                </c:pt>
                <c:pt idx="149">
                  <c:v>7.105427357601027E-13</c:v>
                </c:pt>
                <c:pt idx="150">
                  <c:v>0.3999999999997814</c:v>
                </c:pt>
                <c:pt idx="151">
                  <c:v>-0.8000000000003228</c:v>
                </c:pt>
                <c:pt idx="152">
                  <c:v>0.3999999999998237</c:v>
                </c:pt>
                <c:pt idx="153">
                  <c:v>7.105427357601027E-13</c:v>
                </c:pt>
                <c:pt idx="154">
                  <c:v>-0.4000000000004914</c:v>
                </c:pt>
                <c:pt idx="155">
                  <c:v>0.39999999999978086</c:v>
                </c:pt>
                <c:pt idx="156">
                  <c:v>-0.3999999999991203</c:v>
                </c:pt>
                <c:pt idx="157">
                  <c:v>-6.605826996519588E-13</c:v>
                </c:pt>
                <c:pt idx="158">
                  <c:v>0</c:v>
                </c:pt>
                <c:pt idx="159">
                  <c:v>-0.3999999999998239</c:v>
                </c:pt>
                <c:pt idx="160">
                  <c:v>0.39999999999986674</c:v>
                </c:pt>
                <c:pt idx="161">
                  <c:v>-9.992007221626622E-14</c:v>
                </c:pt>
                <c:pt idx="162">
                  <c:v>-0.3999999999996816</c:v>
                </c:pt>
                <c:pt idx="163">
                  <c:v>0.3999999999996958</c:v>
                </c:pt>
                <c:pt idx="164">
                  <c:v>-0.3999999999997668</c:v>
                </c:pt>
                <c:pt idx="165">
                  <c:v>8.520961713997955E-14</c:v>
                </c:pt>
                <c:pt idx="166">
                  <c:v>-8.520961713998258E-14</c:v>
                </c:pt>
                <c:pt idx="167">
                  <c:v>8.520961713997955E-14</c:v>
                </c:pt>
                <c:pt idx="168">
                  <c:v>-8.520961713998258E-14</c:v>
                </c:pt>
                <c:pt idx="169">
                  <c:v>0</c:v>
                </c:pt>
                <c:pt idx="170">
                  <c:v>-0.4000000000004063</c:v>
                </c:pt>
                <c:pt idx="171">
                  <c:v>0.4000000000004205</c:v>
                </c:pt>
                <c:pt idx="172">
                  <c:v>8.520961713997955E-14</c:v>
                </c:pt>
                <c:pt idx="173">
                  <c:v>-0.4000000000005768</c:v>
                </c:pt>
                <c:pt idx="174">
                  <c:v>7.105427357600901E-13</c:v>
                </c:pt>
                <c:pt idx="175">
                  <c:v>0.39999999999985203</c:v>
                </c:pt>
                <c:pt idx="176">
                  <c:v>-0.4000000000005768</c:v>
                </c:pt>
                <c:pt idx="177">
                  <c:v>7.815970093360991E-13</c:v>
                </c:pt>
                <c:pt idx="178">
                  <c:v>-7.105427357601153E-14</c:v>
                </c:pt>
                <c:pt idx="179">
                  <c:v>-7.105427357600901E-13</c:v>
                </c:pt>
                <c:pt idx="180">
                  <c:v>7.815970093360991E-13</c:v>
                </c:pt>
                <c:pt idx="181">
                  <c:v>-7.815970093361269E-13</c:v>
                </c:pt>
                <c:pt idx="182">
                  <c:v>7.815970093360991E-13</c:v>
                </c:pt>
                <c:pt idx="183">
                  <c:v>-7.815970093361269E-13</c:v>
                </c:pt>
                <c:pt idx="184">
                  <c:v>-0.39999999999905655</c:v>
                </c:pt>
                <c:pt idx="185">
                  <c:v>0.3999999999991276</c:v>
                </c:pt>
                <c:pt idx="186">
                  <c:v>6.394884621841038E-13</c:v>
                </c:pt>
                <c:pt idx="187">
                  <c:v>-0.40000000000042074</c:v>
                </c:pt>
                <c:pt idx="188">
                  <c:v>0.3999999999997244</c:v>
                </c:pt>
                <c:pt idx="189">
                  <c:v>-0.39999999999905655</c:v>
                </c:pt>
                <c:pt idx="190">
                  <c:v>0.3999999999991276</c:v>
                </c:pt>
                <c:pt idx="191">
                  <c:v>-0.3999999999991418</c:v>
                </c:pt>
                <c:pt idx="192">
                  <c:v>-6.536438057480516E-13</c:v>
                </c:pt>
                <c:pt idx="193">
                  <c:v>-5.689893001204048E-14</c:v>
                </c:pt>
                <c:pt idx="194">
                  <c:v>0.40000000000047764</c:v>
                </c:pt>
                <c:pt idx="195">
                  <c:v>-0.40000000000042074</c:v>
                </c:pt>
                <c:pt idx="196">
                  <c:v>-5.689893001204048E-14</c:v>
                </c:pt>
                <c:pt idx="197">
                  <c:v>5.689893001203846E-14</c:v>
                </c:pt>
                <c:pt idx="198">
                  <c:v>6.536438057480748E-13</c:v>
                </c:pt>
              </c:numCache>
            </c:numRef>
          </c:yVal>
          <c:smooth val="1"/>
        </c:ser>
        <c:ser>
          <c:idx val="1"/>
          <c:order val="1"/>
          <c:tx>
            <c:v>Ajuste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AjusteGrafico!$A$24:$A$25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xVal>
          <c:yVal>
            <c:numRef>
              <c:f>AjusteGrafico!$B$24:$B$25</c:f>
              <c:numCache>
                <c:ptCount val="2"/>
                <c:pt idx="0">
                  <c:v>-3100</c:v>
                </c:pt>
                <c:pt idx="1">
                  <c:v>800</c:v>
                </c:pt>
              </c:numCache>
            </c:numRef>
          </c:yVal>
          <c:smooth val="1"/>
        </c:ser>
        <c:axId val="8744698"/>
        <c:axId val="11593419"/>
      </c:scatterChart>
      <c:valAx>
        <c:axId val="874469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 de  KOH añadidos)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419"/>
        <c:crosses val="autoZero"/>
        <c:crossBetween val="midCat"/>
        <c:dispUnits/>
        <c:majorUnit val="1"/>
        <c:minorUnit val="0.5"/>
      </c:valAx>
      <c:valAx>
        <c:axId val="11593419"/>
        <c:scaling>
          <c:orientation val="minMax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∆(∆pH/∆V)/∆V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Determinación del punto de equivalencia por el método de Gran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9"/>
          <c:w val="0.90975"/>
          <c:h val="0.7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Datos!$E$6</c:f>
              <c:strCache>
                <c:ptCount val="1"/>
                <c:pt idx="0">
                  <c:v>(V+50)*10-pH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forward val="0.1"/>
            <c:backward val="0.1"/>
            <c:dispEq val="0"/>
            <c:dispRSqr val="0"/>
          </c:trendline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Datos!$A$7:$A$107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</c:numCache>
            </c:numRef>
          </c:xVal>
          <c:yVal>
            <c:numRef>
              <c:f>Datos!$E$7:$E$107</c:f>
              <c:numCache>
                <c:ptCount val="101"/>
                <c:pt idx="0">
                  <c:v>0.5</c:v>
                </c:pt>
                <c:pt idx="1">
                  <c:v>0.4947708238757976</c:v>
                </c:pt>
                <c:pt idx="2">
                  <c:v>0.48959584769886105</c:v>
                </c:pt>
                <c:pt idx="3">
                  <c:v>0.4844745158133913</c:v>
                </c:pt>
                <c:pt idx="4">
                  <c:v>0.47940627818276077</c:v>
                </c:pt>
                <c:pt idx="5">
                  <c:v>0.4743905903336764</c:v>
                </c:pt>
                <c:pt idx="6">
                  <c:v>0.46942691330088643</c:v>
                </c:pt>
                <c:pt idx="7">
                  <c:v>0.4645147135724228</c:v>
                </c:pt>
                <c:pt idx="8">
                  <c:v>0.459653463035378</c:v>
                </c:pt>
                <c:pt idx="9">
                  <c:v>0.4548426389222052</c:v>
                </c:pt>
                <c:pt idx="10">
                  <c:v>0.4500817237575415</c:v>
                </c:pt>
                <c:pt idx="11">
                  <c:v>0.44434588225801175</c:v>
                </c:pt>
                <c:pt idx="12">
                  <c:v>0.4396939772188685</c:v>
                </c:pt>
                <c:pt idx="13">
                  <c:v>0.4350903486424827</c:v>
                </c:pt>
                <c:pt idx="14">
                  <c:v>0.42954429896928226</c:v>
                </c:pt>
                <c:pt idx="15">
                  <c:v>0.4250461106793928</c:v>
                </c:pt>
                <c:pt idx="16">
                  <c:v>0.41962727838520636</c:v>
                </c:pt>
                <c:pt idx="17">
                  <c:v>0.4142771284245967</c:v>
                </c:pt>
                <c:pt idx="18">
                  <c:v>0.409937626570325</c:v>
                </c:pt>
                <c:pt idx="19">
                  <c:v>0.4047102355920213</c:v>
                </c:pt>
                <c:pt idx="20">
                  <c:v>0.39954911781076796</c:v>
                </c:pt>
                <c:pt idx="21">
                  <c:v>0.3944534386913557</c:v>
                </c:pt>
                <c:pt idx="22">
                  <c:v>0.3894223741229853</c:v>
                </c:pt>
                <c:pt idx="23">
                  <c:v>0.38445511029031193</c:v>
                </c:pt>
                <c:pt idx="24">
                  <c:v>0.3795508435460697</c:v>
                </c:pt>
                <c:pt idx="25">
                  <c:v>0.3747087802852512</c:v>
                </c:pt>
                <c:pt idx="26">
                  <c:v>0.3699281368208273</c:v>
                </c:pt>
                <c:pt idx="27">
                  <c:v>0.3643681838492001</c:v>
                </c:pt>
                <c:pt idx="28">
                  <c:v>0.35971878594516865</c:v>
                </c:pt>
                <c:pt idx="29">
                  <c:v>0.3551283790758043</c:v>
                </c:pt>
                <c:pt idx="30">
                  <c:v>0.34978987079784973</c:v>
                </c:pt>
                <c:pt idx="31">
                  <c:v>0.34453128950662093</c:v>
                </c:pt>
                <c:pt idx="32">
                  <c:v>0.3401337299460697</c:v>
                </c:pt>
                <c:pt idx="33">
                  <c:v>0.3350196849276649</c:v>
                </c:pt>
                <c:pt idx="34">
                  <c:v>0.32998222236051356</c:v>
                </c:pt>
                <c:pt idx="35">
                  <c:v>0.32502020068589177</c:v>
                </c:pt>
                <c:pt idx="36">
                  <c:v>0.32013249527169924</c:v>
                </c:pt>
                <c:pt idx="37">
                  <c:v>0.31459278689163983</c:v>
                </c:pt>
                <c:pt idx="38">
                  <c:v>0.309861313737011</c:v>
                </c:pt>
                <c:pt idx="39">
                  <c:v>0.3044987764650378</c:v>
                </c:pt>
                <c:pt idx="40">
                  <c:v>0.29991856096397035</c:v>
                </c:pt>
                <c:pt idx="41">
                  <c:v>0.2947275499444107</c:v>
                </c:pt>
                <c:pt idx="42">
                  <c:v>0.2896261180378801</c:v>
                </c:pt>
                <c:pt idx="43">
                  <c:v>0.28461272455909775</c:v>
                </c:pt>
                <c:pt idx="44">
                  <c:v>0.27968585522196426</c:v>
                </c:pt>
                <c:pt idx="45">
                  <c:v>0.27484402168914385</c:v>
                </c:pt>
                <c:pt idx="46">
                  <c:v>0.2700857611292931</c:v>
                </c:pt>
                <c:pt idx="47">
                  <c:v>0.2647992105586302</c:v>
                </c:pt>
                <c:pt idx="48">
                  <c:v>0.25961589998170975</c:v>
                </c:pt>
                <c:pt idx="49">
                  <c:v>0.25512057938517146</c:v>
                </c:pt>
                <c:pt idx="50">
                  <c:v>0.2501262680728431</c:v>
                </c:pt>
                <c:pt idx="51">
                  <c:v>0.24466549214631483</c:v>
                </c:pt>
                <c:pt idx="52">
                  <c:v>0.23987541779038166</c:v>
                </c:pt>
                <c:pt idx="53">
                  <c:v>0.23463801478128538</c:v>
                </c:pt>
                <c:pt idx="54">
                  <c:v>0.23004384359056732</c:v>
                </c:pt>
                <c:pt idx="55">
                  <c:v>0.22502069616784004</c:v>
                </c:pt>
                <c:pt idx="56">
                  <c:v>0.220107034472337</c:v>
                </c:pt>
                <c:pt idx="57">
                  <c:v>0.21480529946381474</c:v>
                </c:pt>
                <c:pt idx="58">
                  <c:v>0.20963108012112733</c:v>
                </c:pt>
                <c:pt idx="59">
                  <c:v>0.2050529229859962</c:v>
                </c:pt>
                <c:pt idx="60">
                  <c:v>0.19965301346147168</c:v>
                </c:pt>
                <c:pt idx="61">
                  <c:v>0.19484326041423378</c:v>
                </c:pt>
                <c:pt idx="62">
                  <c:v>0.18971187705867418</c:v>
                </c:pt>
                <c:pt idx="63">
                  <c:v>0.18471546980706377</c:v>
                </c:pt>
                <c:pt idx="64">
                  <c:v>0.17985049286158206</c:v>
                </c:pt>
                <c:pt idx="65">
                  <c:v>0.1747107435827358</c:v>
                </c:pt>
                <c:pt idx="66">
                  <c:v>0.16971772790800232</c:v>
                </c:pt>
                <c:pt idx="67">
                  <c:v>0.16486726132460008</c:v>
                </c:pt>
                <c:pt idx="68">
                  <c:v>0.15978693159487714</c:v>
                </c:pt>
                <c:pt idx="69">
                  <c:v>0.15486301476263573</c:v>
                </c:pt>
                <c:pt idx="70">
                  <c:v>0.14974550060043829</c:v>
                </c:pt>
                <c:pt idx="71">
                  <c:v>0.14479697039802847</c:v>
                </c:pt>
                <c:pt idx="72">
                  <c:v>0.14001184859579738</c:v>
                </c:pt>
                <c:pt idx="73">
                  <c:v>0.13507336717426244</c:v>
                </c:pt>
                <c:pt idx="74">
                  <c:v>0.1300092598097327</c:v>
                </c:pt>
                <c:pt idx="75">
                  <c:v>0.1248471028041944</c:v>
                </c:pt>
                <c:pt idx="76">
                  <c:v>0.11988981103074223</c:v>
                </c:pt>
                <c:pt idx="77">
                  <c:v>0.11486446857294313</c:v>
                </c:pt>
                <c:pt idx="78">
                  <c:v>0.11004967521768763</c:v>
                </c:pt>
                <c:pt idx="79">
                  <c:v>0.1049521764035426</c:v>
                </c:pt>
                <c:pt idx="80">
                  <c:v>0.09986050542481614</c:v>
                </c:pt>
                <c:pt idx="81">
                  <c:v>0.09501577133446731</c:v>
                </c:pt>
                <c:pt idx="82">
                  <c:v>0.08999062438502616</c:v>
                </c:pt>
                <c:pt idx="83">
                  <c:v>0.08503514585466185</c:v>
                </c:pt>
                <c:pt idx="84">
                  <c:v>0.07998329410355347</c:v>
                </c:pt>
                <c:pt idx="85">
                  <c:v>0.07488584635470648</c:v>
                </c:pt>
                <c:pt idx="86">
                  <c:v>0.06995195065693711</c:v>
                </c:pt>
                <c:pt idx="87">
                  <c:v>0.0648932534776332</c:v>
                </c:pt>
                <c:pt idx="88">
                  <c:v>0.05992373843905289</c:v>
                </c:pt>
                <c:pt idx="89">
                  <c:v>0.054953819646875436</c:v>
                </c:pt>
                <c:pt idx="90">
                  <c:v>0.04993401671164895</c:v>
                </c:pt>
                <c:pt idx="91">
                  <c:v>0.04495673417395923</c:v>
                </c:pt>
                <c:pt idx="92">
                  <c:v>0.040012219509384155</c:v>
                </c:pt>
                <c:pt idx="93">
                  <c:v>0.034961508759126694</c:v>
                </c:pt>
                <c:pt idx="94">
                  <c:v>0.029990749981170683</c:v>
                </c:pt>
                <c:pt idx="95">
                  <c:v>0.02496802114833345</c:v>
                </c:pt>
                <c:pt idx="96">
                  <c:v>0.019988516291523283</c:v>
                </c:pt>
                <c:pt idx="97">
                  <c:v>0.015002948963792288</c:v>
                </c:pt>
                <c:pt idx="98">
                  <c:v>0.009990157713768792</c:v>
                </c:pt>
                <c:pt idx="99">
                  <c:v>0.004999973433114217</c:v>
                </c:pt>
                <c:pt idx="100">
                  <c:v>7.167417281487634E-06</c:v>
                </c:pt>
              </c:numCache>
            </c:numRef>
          </c:yVal>
          <c:smooth val="1"/>
        </c:ser>
        <c:axId val="37231908"/>
        <c:axId val="66651717"/>
      </c:scatterChart>
      <c:valAx>
        <c:axId val="37231908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 de KOH añadidos)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717"/>
        <c:crosses val="autoZero"/>
        <c:crossBetween val="midCat"/>
        <c:dispUnits/>
        <c:majorUnit val="1"/>
        <c:minorUnit val="1"/>
      </c:valAx>
      <c:valAx>
        <c:axId val="666517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(V</a:t>
                </a: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+ 50)·10</a:t>
                </a:r>
                <a:r>
                  <a:rPr lang="en-US" cap="none" sz="16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-pH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1.57421875" style="0" customWidth="1"/>
    <col min="2" max="2" width="8.00390625" style="1" customWidth="1"/>
    <col min="3" max="3" width="9.00390625" style="0" customWidth="1"/>
    <col min="4" max="4" width="14.140625" style="3" customWidth="1"/>
    <col min="5" max="5" width="15.421875" style="0" customWidth="1"/>
    <col min="6" max="6" width="9.28125" style="0" customWidth="1"/>
    <col min="7" max="7" width="9.140625" style="0" customWidth="1"/>
    <col min="8" max="8" width="7.7109375" style="0" customWidth="1"/>
    <col min="9" max="9" width="9.00390625" style="0" customWidth="1"/>
  </cols>
  <sheetData>
    <row r="1" ht="15.75">
      <c r="A1" s="16" t="s">
        <v>23</v>
      </c>
    </row>
    <row r="2" spans="1:5" ht="12.75">
      <c r="A2" s="29" t="s">
        <v>25</v>
      </c>
      <c r="B2" s="29"/>
      <c r="C2" s="29"/>
      <c r="D2" s="29"/>
      <c r="E2" s="29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38.25">
      <c r="A5" s="8" t="s">
        <v>3</v>
      </c>
      <c r="C5" s="18" t="s">
        <v>5</v>
      </c>
      <c r="D5" s="19" t="s">
        <v>6</v>
      </c>
      <c r="E5" s="20" t="s">
        <v>21</v>
      </c>
    </row>
    <row r="6" spans="1:5" ht="14.25">
      <c r="A6" s="5" t="s">
        <v>4</v>
      </c>
      <c r="B6" s="1" t="s">
        <v>0</v>
      </c>
      <c r="C6" s="12" t="s">
        <v>1</v>
      </c>
      <c r="D6" s="17" t="s">
        <v>2</v>
      </c>
      <c r="E6" s="11" t="s">
        <v>24</v>
      </c>
    </row>
    <row r="7" spans="1:5" ht="14.25">
      <c r="A7" s="30">
        <v>0</v>
      </c>
      <c r="B7" s="26">
        <v>2</v>
      </c>
      <c r="E7" s="10">
        <f>(A7+50)*(10^(-B7))</f>
        <v>0.5</v>
      </c>
    </row>
    <row r="8" spans="1:5" ht="14.25">
      <c r="A8" s="30">
        <v>0.05</v>
      </c>
      <c r="B8" s="26">
        <v>2.005</v>
      </c>
      <c r="C8" s="6">
        <f aca="true" t="shared" si="0" ref="C8:C71">(B8-B7)/(A8-A7)</f>
        <v>0.09999999999999787</v>
      </c>
      <c r="E8" s="10">
        <f aca="true" t="shared" si="1" ref="E8:E71">(A8+50)*(10^(-B8))</f>
        <v>0.4947708238757976</v>
      </c>
    </row>
    <row r="9" spans="1:5" ht="14.25">
      <c r="A9" s="30">
        <v>0.1</v>
      </c>
      <c r="B9" s="26">
        <v>2.01</v>
      </c>
      <c r="C9" s="6">
        <f t="shared" si="0"/>
        <v>0.09999999999999787</v>
      </c>
      <c r="D9" s="7">
        <f aca="true" t="shared" si="2" ref="D9:D72">(C9-C8)/(A8-A7)</f>
        <v>0</v>
      </c>
      <c r="E9" s="10">
        <f t="shared" si="1"/>
        <v>0.48959584769886105</v>
      </c>
    </row>
    <row r="10" spans="1:5" ht="14.25">
      <c r="A10" s="30">
        <v>0.15</v>
      </c>
      <c r="B10" s="26">
        <v>2.015</v>
      </c>
      <c r="C10" s="6">
        <f t="shared" si="0"/>
        <v>0.10000000000000678</v>
      </c>
      <c r="D10" s="7">
        <f t="shared" si="2"/>
        <v>1.7819079545233762E-13</v>
      </c>
      <c r="E10" s="10">
        <f t="shared" si="1"/>
        <v>0.4844745158133913</v>
      </c>
    </row>
    <row r="11" spans="1:5" ht="14.25">
      <c r="A11" s="30">
        <v>0.2</v>
      </c>
      <c r="B11" s="26">
        <v>2.02</v>
      </c>
      <c r="C11" s="6">
        <f t="shared" si="0"/>
        <v>0.09999999999999784</v>
      </c>
      <c r="D11" s="7">
        <f t="shared" si="2"/>
        <v>-1.7874590696465025E-13</v>
      </c>
      <c r="E11" s="10">
        <f t="shared" si="1"/>
        <v>0.47940627818276077</v>
      </c>
    </row>
    <row r="12" spans="1:5" ht="14.25">
      <c r="A12" s="30">
        <v>0.25</v>
      </c>
      <c r="B12" s="26">
        <v>2.025</v>
      </c>
      <c r="C12" s="6">
        <f t="shared" si="0"/>
        <v>0.0999999999999979</v>
      </c>
      <c r="D12" s="7">
        <f t="shared" si="2"/>
        <v>1.1102230246251561E-15</v>
      </c>
      <c r="E12" s="10">
        <f t="shared" si="1"/>
        <v>0.4743905903336764</v>
      </c>
    </row>
    <row r="13" spans="1:5" ht="14.25">
      <c r="A13" s="30">
        <v>0.3</v>
      </c>
      <c r="B13" s="26">
        <v>2.03</v>
      </c>
      <c r="C13" s="6">
        <f t="shared" si="0"/>
        <v>0.0999999999999979</v>
      </c>
      <c r="D13" s="7">
        <f t="shared" si="2"/>
        <v>0</v>
      </c>
      <c r="E13" s="10">
        <f t="shared" si="1"/>
        <v>0.46942691330088643</v>
      </c>
    </row>
    <row r="14" spans="1:5" ht="14.25">
      <c r="A14" s="30">
        <v>0.35</v>
      </c>
      <c r="B14" s="26">
        <v>2.035</v>
      </c>
      <c r="C14" s="6">
        <f t="shared" si="0"/>
        <v>0.10000000000000678</v>
      </c>
      <c r="D14" s="7">
        <f t="shared" si="2"/>
        <v>1.776356839400251E-13</v>
      </c>
      <c r="E14" s="10">
        <f t="shared" si="1"/>
        <v>0.4645147135724228</v>
      </c>
    </row>
    <row r="15" spans="1:7" ht="14.25">
      <c r="A15" s="30">
        <v>0.4</v>
      </c>
      <c r="B15" s="26">
        <v>2.04</v>
      </c>
      <c r="C15" s="6">
        <f t="shared" si="0"/>
        <v>0.09999999999999779</v>
      </c>
      <c r="D15" s="7">
        <f t="shared" si="2"/>
        <v>-1.798561299892754E-13</v>
      </c>
      <c r="E15" s="10">
        <f t="shared" si="1"/>
        <v>0.459653463035378</v>
      </c>
      <c r="G15" s="2"/>
    </row>
    <row r="16" spans="1:5" ht="14.25">
      <c r="A16" s="30">
        <v>0.45</v>
      </c>
      <c r="B16" s="26">
        <v>2.045</v>
      </c>
      <c r="C16" s="6">
        <f t="shared" si="0"/>
        <v>0.0999999999999979</v>
      </c>
      <c r="D16" s="7">
        <f t="shared" si="2"/>
        <v>2.220446049250311E-15</v>
      </c>
      <c r="E16" s="10">
        <f t="shared" si="1"/>
        <v>0.4548426389222052</v>
      </c>
    </row>
    <row r="17" spans="1:5" ht="14.25">
      <c r="A17" s="30">
        <v>0.5</v>
      </c>
      <c r="B17" s="26">
        <v>2.05</v>
      </c>
      <c r="C17" s="6">
        <f t="shared" si="0"/>
        <v>0.0999999999999979</v>
      </c>
      <c r="D17" s="7">
        <f t="shared" si="2"/>
        <v>0</v>
      </c>
      <c r="E17" s="10">
        <f t="shared" si="1"/>
        <v>0.4500817237575415</v>
      </c>
    </row>
    <row r="18" spans="1:5" ht="14.25">
      <c r="A18" s="30">
        <v>0.55</v>
      </c>
      <c r="B18" s="26">
        <v>2.056</v>
      </c>
      <c r="C18" s="6">
        <f t="shared" si="0"/>
        <v>0.12000000000000444</v>
      </c>
      <c r="D18" s="7">
        <f t="shared" si="2"/>
        <v>0.4000000000001309</v>
      </c>
      <c r="E18" s="10">
        <f t="shared" si="1"/>
        <v>0.44434588225801175</v>
      </c>
    </row>
    <row r="19" spans="1:5" ht="14.25">
      <c r="A19" s="30">
        <v>0.6</v>
      </c>
      <c r="B19" s="26">
        <v>2.061</v>
      </c>
      <c r="C19" s="6">
        <f t="shared" si="0"/>
        <v>0.09999999999999801</v>
      </c>
      <c r="D19" s="7">
        <f t="shared" si="2"/>
        <v>-0.40000000000012825</v>
      </c>
      <c r="E19" s="10">
        <f t="shared" si="1"/>
        <v>0.4396939772188685</v>
      </c>
    </row>
    <row r="20" spans="1:5" ht="14.25">
      <c r="A20" s="30">
        <v>0.65</v>
      </c>
      <c r="B20" s="26">
        <v>2.066</v>
      </c>
      <c r="C20" s="6">
        <f t="shared" si="0"/>
        <v>0.09999999999999779</v>
      </c>
      <c r="D20" s="7">
        <f t="shared" si="2"/>
        <v>-4.4408920985006325E-15</v>
      </c>
      <c r="E20" s="10">
        <f t="shared" si="1"/>
        <v>0.4350903486424827</v>
      </c>
    </row>
    <row r="21" spans="1:5" ht="14.25">
      <c r="A21" s="30">
        <v>0.7</v>
      </c>
      <c r="B21" s="26">
        <v>2.072</v>
      </c>
      <c r="C21" s="6">
        <f t="shared" si="0"/>
        <v>0.12000000000000471</v>
      </c>
      <c r="D21" s="7">
        <f t="shared" si="2"/>
        <v>0.40000000000013824</v>
      </c>
      <c r="E21" s="10">
        <f t="shared" si="1"/>
        <v>0.42954429896928226</v>
      </c>
    </row>
    <row r="22" spans="1:5" ht="14.25">
      <c r="A22" s="30">
        <v>0.75</v>
      </c>
      <c r="B22" s="26">
        <v>2.077</v>
      </c>
      <c r="C22" s="6">
        <f t="shared" si="0"/>
        <v>0.09999999999999779</v>
      </c>
      <c r="D22" s="7">
        <f t="shared" si="2"/>
        <v>-0.40000000000013913</v>
      </c>
      <c r="E22" s="10">
        <f t="shared" si="1"/>
        <v>0.4250461106793928</v>
      </c>
    </row>
    <row r="23" spans="1:5" ht="14.25">
      <c r="A23" s="30">
        <v>0.8</v>
      </c>
      <c r="B23" s="26">
        <v>2.083</v>
      </c>
      <c r="C23" s="6">
        <f t="shared" si="0"/>
        <v>0.12000000000000444</v>
      </c>
      <c r="D23" s="7">
        <f t="shared" si="2"/>
        <v>0.4000000000001327</v>
      </c>
      <c r="E23" s="10">
        <f t="shared" si="1"/>
        <v>0.41962727838520636</v>
      </c>
    </row>
    <row r="24" spans="1:5" ht="14.25">
      <c r="A24" s="30">
        <v>0.85</v>
      </c>
      <c r="B24" s="26">
        <v>2.089</v>
      </c>
      <c r="C24" s="6">
        <f t="shared" si="0"/>
        <v>0.11999999999999583</v>
      </c>
      <c r="D24" s="7">
        <f t="shared" si="2"/>
        <v>-1.720845688168991E-13</v>
      </c>
      <c r="E24" s="10">
        <f t="shared" si="1"/>
        <v>0.4142771284245967</v>
      </c>
    </row>
    <row r="25" spans="1:5" ht="14.25">
      <c r="A25" s="30">
        <v>0.9</v>
      </c>
      <c r="B25" s="26">
        <v>2.094</v>
      </c>
      <c r="C25" s="6">
        <f t="shared" si="0"/>
        <v>0.09999999999999779</v>
      </c>
      <c r="D25" s="7">
        <f t="shared" si="2"/>
        <v>-0.3999999999999615</v>
      </c>
      <c r="E25" s="10">
        <f t="shared" si="1"/>
        <v>0.409937626570325</v>
      </c>
    </row>
    <row r="26" spans="1:5" ht="14.25">
      <c r="A26" s="30">
        <v>0.95</v>
      </c>
      <c r="B26" s="26">
        <v>2.1</v>
      </c>
      <c r="C26" s="6">
        <f t="shared" si="0"/>
        <v>0.12000000000000471</v>
      </c>
      <c r="D26" s="7">
        <f t="shared" si="2"/>
        <v>0.40000000000013824</v>
      </c>
      <c r="E26" s="10">
        <f t="shared" si="1"/>
        <v>0.4047102355920213</v>
      </c>
    </row>
    <row r="27" spans="1:5" ht="14.25">
      <c r="A27" s="30">
        <v>1</v>
      </c>
      <c r="B27" s="26">
        <v>2.106</v>
      </c>
      <c r="C27" s="6">
        <f t="shared" si="0"/>
        <v>0.11999999999999555</v>
      </c>
      <c r="D27" s="7">
        <f t="shared" si="2"/>
        <v>-1.8318679906315108E-13</v>
      </c>
      <c r="E27" s="10">
        <f t="shared" si="1"/>
        <v>0.39954911781076796</v>
      </c>
    </row>
    <row r="28" spans="1:5" ht="14.25">
      <c r="A28" s="30">
        <v>1.05</v>
      </c>
      <c r="B28" s="26">
        <v>2.112</v>
      </c>
      <c r="C28" s="6">
        <f t="shared" si="0"/>
        <v>0.12000000000000444</v>
      </c>
      <c r="D28" s="7">
        <f t="shared" si="2"/>
        <v>1.776356839400249E-13</v>
      </c>
      <c r="E28" s="10">
        <f t="shared" si="1"/>
        <v>0.3944534386913557</v>
      </c>
    </row>
    <row r="29" spans="1:5" ht="14.25">
      <c r="A29" s="30">
        <v>1.1</v>
      </c>
      <c r="B29" s="26">
        <v>2.118</v>
      </c>
      <c r="C29" s="6">
        <f t="shared" si="0"/>
        <v>0.11999999999999555</v>
      </c>
      <c r="D29" s="7">
        <f t="shared" si="2"/>
        <v>-1.776356839400249E-13</v>
      </c>
      <c r="E29" s="10">
        <f t="shared" si="1"/>
        <v>0.3894223741229853</v>
      </c>
    </row>
    <row r="30" spans="1:5" ht="14.25">
      <c r="A30" s="30">
        <v>1.15</v>
      </c>
      <c r="B30" s="26">
        <v>2.124</v>
      </c>
      <c r="C30" s="6">
        <f t="shared" si="0"/>
        <v>0.12000000000000498</v>
      </c>
      <c r="D30" s="7">
        <f t="shared" si="2"/>
        <v>1.8846035843012015E-13</v>
      </c>
      <c r="E30" s="10">
        <f t="shared" si="1"/>
        <v>0.38445511029031193</v>
      </c>
    </row>
    <row r="31" spans="1:5" ht="14.25">
      <c r="A31" s="30">
        <v>1.2</v>
      </c>
      <c r="B31" s="26">
        <v>2.13</v>
      </c>
      <c r="C31" s="6">
        <f t="shared" si="0"/>
        <v>0.11999999999999555</v>
      </c>
      <c r="D31" s="7">
        <f t="shared" si="2"/>
        <v>-1.88460358430121E-13</v>
      </c>
      <c r="E31" s="10">
        <f t="shared" si="1"/>
        <v>0.3795508435460697</v>
      </c>
    </row>
    <row r="32" spans="1:5" ht="14.25">
      <c r="A32" s="30">
        <v>1.25</v>
      </c>
      <c r="B32" s="26">
        <v>2.136</v>
      </c>
      <c r="C32" s="6">
        <f t="shared" si="0"/>
        <v>0.12000000000000444</v>
      </c>
      <c r="D32" s="7">
        <f t="shared" si="2"/>
        <v>1.776356839400249E-13</v>
      </c>
      <c r="E32" s="10">
        <f t="shared" si="1"/>
        <v>0.3747087802852512</v>
      </c>
    </row>
    <row r="33" spans="1:5" ht="14.25">
      <c r="A33" s="30">
        <v>1.3</v>
      </c>
      <c r="B33" s="26">
        <v>2.142</v>
      </c>
      <c r="C33" s="6">
        <f t="shared" si="0"/>
        <v>0.11999999999999555</v>
      </c>
      <c r="D33" s="7">
        <f t="shared" si="2"/>
        <v>-1.776356839400249E-13</v>
      </c>
      <c r="E33" s="10">
        <f t="shared" si="1"/>
        <v>0.3699281368208273</v>
      </c>
    </row>
    <row r="34" spans="1:5" ht="14.25">
      <c r="A34" s="30">
        <v>1.35</v>
      </c>
      <c r="B34" s="26">
        <v>2.149</v>
      </c>
      <c r="C34" s="6">
        <f t="shared" si="0"/>
        <v>0.14000000000000223</v>
      </c>
      <c r="D34" s="7">
        <f t="shared" si="2"/>
        <v>0.40000000000013325</v>
      </c>
      <c r="E34" s="10">
        <f t="shared" si="1"/>
        <v>0.3643681838492001</v>
      </c>
    </row>
    <row r="35" spans="1:5" ht="14.25">
      <c r="A35" s="30">
        <v>1.4</v>
      </c>
      <c r="B35" s="26">
        <v>2.155</v>
      </c>
      <c r="C35" s="6">
        <f t="shared" si="0"/>
        <v>0.1199999999999961</v>
      </c>
      <c r="D35" s="7">
        <f t="shared" si="2"/>
        <v>-0.4000000000001224</v>
      </c>
      <c r="E35" s="10">
        <f t="shared" si="1"/>
        <v>0.35971878594516865</v>
      </c>
    </row>
    <row r="36" spans="1:5" ht="14.25">
      <c r="A36" s="30">
        <v>1.45</v>
      </c>
      <c r="B36" s="26">
        <v>2.161</v>
      </c>
      <c r="C36" s="6">
        <f t="shared" si="0"/>
        <v>0.12000000000000444</v>
      </c>
      <c r="D36" s="7">
        <f t="shared" si="2"/>
        <v>1.6681100944993035E-13</v>
      </c>
      <c r="E36" s="10">
        <f t="shared" si="1"/>
        <v>0.3551283790758043</v>
      </c>
    </row>
    <row r="37" spans="1:5" ht="14.25">
      <c r="A37" s="30">
        <v>1.5</v>
      </c>
      <c r="B37" s="26">
        <v>2.168</v>
      </c>
      <c r="C37" s="6">
        <f t="shared" si="0"/>
        <v>0.14000000000000223</v>
      </c>
      <c r="D37" s="7">
        <f t="shared" si="2"/>
        <v>0.3999999999999556</v>
      </c>
      <c r="E37" s="10">
        <f t="shared" si="1"/>
        <v>0.34978987079784973</v>
      </c>
    </row>
    <row r="38" spans="1:5" ht="14.25">
      <c r="A38" s="30">
        <v>1.55</v>
      </c>
      <c r="B38" s="26">
        <v>2.175</v>
      </c>
      <c r="C38" s="6">
        <f t="shared" si="0"/>
        <v>0.13999999999999335</v>
      </c>
      <c r="D38" s="7">
        <f t="shared" si="2"/>
        <v>-1.776356839400249E-13</v>
      </c>
      <c r="E38" s="10">
        <f t="shared" si="1"/>
        <v>0.34453128950662093</v>
      </c>
    </row>
    <row r="39" spans="1:5" ht="14.25">
      <c r="A39" s="30">
        <v>1.6</v>
      </c>
      <c r="B39" s="26">
        <v>2.181</v>
      </c>
      <c r="C39" s="6">
        <f t="shared" si="0"/>
        <v>0.12000000000000444</v>
      </c>
      <c r="D39" s="7">
        <f t="shared" si="2"/>
        <v>-0.399999999999778</v>
      </c>
      <c r="E39" s="10">
        <f t="shared" si="1"/>
        <v>0.3401337299460697</v>
      </c>
    </row>
    <row r="40" spans="1:5" ht="14.25">
      <c r="A40" s="30">
        <v>1.65</v>
      </c>
      <c r="B40" s="26">
        <v>2.188</v>
      </c>
      <c r="C40" s="6">
        <f t="shared" si="0"/>
        <v>0.14000000000000284</v>
      </c>
      <c r="D40" s="7">
        <f t="shared" si="2"/>
        <v>0.3999999999999678</v>
      </c>
      <c r="E40" s="10">
        <f t="shared" si="1"/>
        <v>0.3350196849276649</v>
      </c>
    </row>
    <row r="41" spans="1:5" ht="14.25">
      <c r="A41" s="30">
        <v>1.7</v>
      </c>
      <c r="B41" s="26">
        <v>2.195</v>
      </c>
      <c r="C41" s="6">
        <f t="shared" si="0"/>
        <v>0.13999999999999335</v>
      </c>
      <c r="D41" s="7">
        <f t="shared" si="2"/>
        <v>-1.8984813721090245E-13</v>
      </c>
      <c r="E41" s="10">
        <f t="shared" si="1"/>
        <v>0.32998222236051356</v>
      </c>
    </row>
    <row r="42" spans="1:9" ht="14.25">
      <c r="A42" s="30">
        <v>1.75</v>
      </c>
      <c r="B42" s="26">
        <v>2.202</v>
      </c>
      <c r="C42" s="6">
        <f t="shared" si="0"/>
        <v>0.14000000000000223</v>
      </c>
      <c r="D42" s="7">
        <f t="shared" si="2"/>
        <v>1.776356839400249E-13</v>
      </c>
      <c r="E42" s="10">
        <f t="shared" si="1"/>
        <v>0.32502020068589177</v>
      </c>
      <c r="F42" s="15" t="s">
        <v>11</v>
      </c>
      <c r="G42" s="9"/>
      <c r="H42" s="9"/>
      <c r="I42" s="9"/>
    </row>
    <row r="43" spans="1:9" ht="14.25">
      <c r="A43" s="30">
        <v>1.8</v>
      </c>
      <c r="B43" s="26">
        <v>2.209</v>
      </c>
      <c r="C43" s="6">
        <f t="shared" si="0"/>
        <v>0.14000000000000223</v>
      </c>
      <c r="D43" s="7">
        <f t="shared" si="2"/>
        <v>0</v>
      </c>
      <c r="E43" s="10">
        <f t="shared" si="1"/>
        <v>0.32013249527169924</v>
      </c>
      <c r="F43" s="15" t="s">
        <v>7</v>
      </c>
      <c r="G43" s="9"/>
      <c r="H43" s="9"/>
      <c r="I43" s="9"/>
    </row>
    <row r="44" spans="1:9" ht="14.25">
      <c r="A44" s="30">
        <v>1.85</v>
      </c>
      <c r="B44" s="26">
        <v>2.217</v>
      </c>
      <c r="C44" s="6">
        <f t="shared" si="0"/>
        <v>0.16</v>
      </c>
      <c r="D44" s="7">
        <f t="shared" si="2"/>
        <v>0.39999999999995506</v>
      </c>
      <c r="E44" s="10">
        <f t="shared" si="1"/>
        <v>0.31459278689163983</v>
      </c>
      <c r="F44" s="13" t="s">
        <v>22</v>
      </c>
      <c r="G44" s="13" t="s">
        <v>8</v>
      </c>
      <c r="H44" s="13" t="s">
        <v>9</v>
      </c>
      <c r="I44" s="13" t="s">
        <v>10</v>
      </c>
    </row>
    <row r="45" spans="1:9" ht="14.25">
      <c r="A45" s="30">
        <v>1.9</v>
      </c>
      <c r="B45" s="26">
        <v>2.224</v>
      </c>
      <c r="C45" s="6">
        <f t="shared" si="0"/>
        <v>0.14000000000000284</v>
      </c>
      <c r="D45" s="7">
        <f t="shared" si="2"/>
        <v>-0.39999999999994285</v>
      </c>
      <c r="E45" s="10">
        <f t="shared" si="1"/>
        <v>0.309861313737011</v>
      </c>
      <c r="F45" s="10">
        <f>INTERCEPT(E$10:E45,A$10:A45)</f>
        <v>0.4994875252885291</v>
      </c>
      <c r="G45" s="10">
        <f>SLOPE(E$10:E45,A$10:A45)</f>
        <v>-0.09978700385273437</v>
      </c>
      <c r="H45" s="10">
        <f>RSQ(E$10:E45,A$10:A45)</f>
        <v>0.9999787704358198</v>
      </c>
      <c r="I45" s="14">
        <f aca="true" t="shared" si="3" ref="I45:I107">-F45/G45</f>
        <v>5.005536853533278</v>
      </c>
    </row>
    <row r="46" spans="1:9" ht="14.25">
      <c r="A46" s="30">
        <v>1.95</v>
      </c>
      <c r="B46" s="26">
        <v>2.232</v>
      </c>
      <c r="C46" s="6">
        <f t="shared" si="0"/>
        <v>0.16</v>
      </c>
      <c r="D46" s="7">
        <f t="shared" si="2"/>
        <v>0.3999999999999446</v>
      </c>
      <c r="E46" s="10">
        <f t="shared" si="1"/>
        <v>0.3044987764650378</v>
      </c>
      <c r="F46" s="10">
        <f>INTERCEPT(E$10:E46,A$10:A46)</f>
        <v>0.49951281692105975</v>
      </c>
      <c r="G46" s="10">
        <f>SLOPE(E$10:E46,A$10:A46)</f>
        <v>-0.09982149244254881</v>
      </c>
      <c r="H46" s="10">
        <f>RSQ(E$10:E46,A$10:A46)</f>
        <v>0.9999790673124132</v>
      </c>
      <c r="I46" s="14">
        <f t="shared" si="3"/>
        <v>5.004060795910751</v>
      </c>
    </row>
    <row r="47" spans="1:9" ht="14.25">
      <c r="A47" s="30">
        <v>2</v>
      </c>
      <c r="B47" s="26">
        <v>2.239</v>
      </c>
      <c r="C47" s="6">
        <f t="shared" si="0"/>
        <v>0.13999999999999335</v>
      </c>
      <c r="D47" s="7">
        <f t="shared" si="2"/>
        <v>-0.4000000000001327</v>
      </c>
      <c r="E47" s="10">
        <f t="shared" si="1"/>
        <v>0.29991856096397035</v>
      </c>
      <c r="F47" s="10">
        <f>INTERCEPT(E$10:E47,A$10:A47)</f>
        <v>0.4995098576744196</v>
      </c>
      <c r="G47" s="10">
        <f>SLOPE(E$10:E47,A$10:A47)</f>
        <v>-0.09981754678036195</v>
      </c>
      <c r="H47" s="10">
        <f>RSQ(E$10:E47,A$10:A47)</f>
        <v>0.9999806572109147</v>
      </c>
      <c r="I47" s="14">
        <f t="shared" si="3"/>
        <v>5.004228953588076</v>
      </c>
    </row>
    <row r="48" spans="1:14" ht="14.25">
      <c r="A48" s="30">
        <v>2.05</v>
      </c>
      <c r="B48" s="26">
        <v>2.247</v>
      </c>
      <c r="C48" s="6">
        <f t="shared" si="0"/>
        <v>0.1600000000000007</v>
      </c>
      <c r="D48" s="7">
        <f t="shared" si="2"/>
        <v>0.40000000000014657</v>
      </c>
      <c r="E48" s="10">
        <f t="shared" si="1"/>
        <v>0.2947275499444107</v>
      </c>
      <c r="F48" s="10">
        <f>INTERCEPT(E$10:E48,A$10:A48)</f>
        <v>0.49951907753876856</v>
      </c>
      <c r="G48" s="10">
        <f>SLOPE(E$10:E48,A$10:A48)</f>
        <v>-0.09982957269038244</v>
      </c>
      <c r="H48" s="10">
        <f>RSQ(E$10:E48,A$10:A48)</f>
        <v>0.9999819332336637</v>
      </c>
      <c r="I48" s="14">
        <f t="shared" si="3"/>
        <v>5.003718478170869</v>
      </c>
      <c r="K48" s="27"/>
      <c r="L48" s="28"/>
      <c r="M48" s="28"/>
      <c r="N48" s="28"/>
    </row>
    <row r="49" spans="1:9" ht="14.25">
      <c r="A49" s="30">
        <v>2.1</v>
      </c>
      <c r="B49" s="26">
        <v>2.255</v>
      </c>
      <c r="C49" s="6">
        <f t="shared" si="0"/>
        <v>0.15999999999999928</v>
      </c>
      <c r="D49" s="7">
        <f t="shared" si="2"/>
        <v>-2.8310687127941593E-14</v>
      </c>
      <c r="E49" s="10">
        <f t="shared" si="1"/>
        <v>0.2896261180378801</v>
      </c>
      <c r="F49" s="10">
        <f>INTERCEPT(E$10:E49,A$10:A49)</f>
        <v>0.4995334559192577</v>
      </c>
      <c r="G49" s="10">
        <f>SLOPE(E$10:E49,A$10:A49)</f>
        <v>-0.0998479280697302</v>
      </c>
      <c r="H49" s="10">
        <f>RSQ(E$10:E49,A$10:A49)</f>
        <v>0.9999828332741837</v>
      </c>
      <c r="I49" s="14">
        <f t="shared" si="3"/>
        <v>5.002942630621254</v>
      </c>
    </row>
    <row r="50" spans="1:9" ht="14.25">
      <c r="A50" s="30">
        <v>2.15</v>
      </c>
      <c r="B50" s="26">
        <v>2.263</v>
      </c>
      <c r="C50" s="6">
        <f t="shared" si="0"/>
        <v>0.1600000000000007</v>
      </c>
      <c r="D50" s="7">
        <f t="shared" si="2"/>
        <v>2.831068712794134E-14</v>
      </c>
      <c r="E50" s="10">
        <f t="shared" si="1"/>
        <v>0.28461272455909775</v>
      </c>
      <c r="F50" s="10">
        <f>INTERCEPT(E$10:E50,A$10:A50)</f>
        <v>0.49954726419857415</v>
      </c>
      <c r="G50" s="10">
        <f>SLOPE(E$10:E50,A$10:A50)</f>
        <v>-0.09986518841887582</v>
      </c>
      <c r="H50" s="10">
        <f>RSQ(E$10:E50,A$10:A50)</f>
        <v>0.9999836766296164</v>
      </c>
      <c r="I50" s="14">
        <f t="shared" si="3"/>
        <v>5.002216208748004</v>
      </c>
    </row>
    <row r="51" spans="1:9" ht="14.25">
      <c r="A51" s="30">
        <v>2.2</v>
      </c>
      <c r="B51" s="26">
        <v>2.271</v>
      </c>
      <c r="C51" s="6">
        <f t="shared" si="0"/>
        <v>0.15999999999999928</v>
      </c>
      <c r="D51" s="7">
        <f t="shared" si="2"/>
        <v>-2.8310687127941593E-14</v>
      </c>
      <c r="E51" s="10">
        <f t="shared" si="1"/>
        <v>0.27968585522196426</v>
      </c>
      <c r="F51" s="10">
        <f>INTERCEPT(E$10:E51,A$10:A51)</f>
        <v>0.4995558375410981</v>
      </c>
      <c r="G51" s="10">
        <f>SLOPE(E$10:E51,A$10:A51)</f>
        <v>-0.09987568638931328</v>
      </c>
      <c r="H51" s="10">
        <f>RSQ(E$10:E51,A$10:A51)</f>
        <v>0.9999846713393029</v>
      </c>
      <c r="I51" s="14">
        <f t="shared" si="3"/>
        <v>5.001776264083334</v>
      </c>
    </row>
    <row r="52" spans="1:9" ht="14.25">
      <c r="A52" s="30">
        <v>2.25</v>
      </c>
      <c r="B52" s="26">
        <v>2.279</v>
      </c>
      <c r="C52" s="6">
        <f t="shared" si="0"/>
        <v>0.1600000000000007</v>
      </c>
      <c r="D52" s="7">
        <f t="shared" si="2"/>
        <v>2.831068712794134E-14</v>
      </c>
      <c r="E52" s="10">
        <f t="shared" si="1"/>
        <v>0.27484402168914385</v>
      </c>
      <c r="F52" s="10">
        <f>INTERCEPT(E$10:E52,A$10:A52)</f>
        <v>0.49955538941615096</v>
      </c>
      <c r="G52" s="10">
        <f>SLOPE(E$10:E52,A$10:A52)</f>
        <v>-0.09987514863937665</v>
      </c>
      <c r="H52" s="10">
        <f>RSQ(E$10:E52,A$10:A52)</f>
        <v>0.9999857159103382</v>
      </c>
      <c r="I52" s="14">
        <f t="shared" si="3"/>
        <v>5.001798707903969</v>
      </c>
    </row>
    <row r="53" spans="1:9" ht="14.25">
      <c r="A53" s="30">
        <v>2.3</v>
      </c>
      <c r="B53" s="26">
        <v>2.287</v>
      </c>
      <c r="C53" s="6">
        <f t="shared" si="0"/>
        <v>0.1600000000000007</v>
      </c>
      <c r="D53" s="7">
        <f t="shared" si="2"/>
        <v>0</v>
      </c>
      <c r="E53" s="10">
        <f t="shared" si="1"/>
        <v>0.2700857611292931</v>
      </c>
      <c r="F53" s="10">
        <f>INTERCEPT(E$10:E53,A$10:A53)</f>
        <v>0.4995428602315357</v>
      </c>
      <c r="G53" s="10">
        <f>SLOPE(E$10:E53,A$10:A53)</f>
        <v>-0.0998604084221822</v>
      </c>
      <c r="H53" s="10">
        <f>RSQ(E$10:E53,A$10:A53)</f>
        <v>0.999986359207887</v>
      </c>
      <c r="I53" s="14">
        <f t="shared" si="3"/>
        <v>5.002411547523485</v>
      </c>
    </row>
    <row r="54" spans="1:9" ht="14.25">
      <c r="A54" s="30">
        <v>2.35</v>
      </c>
      <c r="B54" s="26">
        <v>2.296</v>
      </c>
      <c r="C54" s="6">
        <f t="shared" si="0"/>
        <v>0.17999999999999697</v>
      </c>
      <c r="D54" s="7">
        <f t="shared" si="2"/>
        <v>0.39999999999992686</v>
      </c>
      <c r="E54" s="10">
        <f t="shared" si="1"/>
        <v>0.2647992105586302</v>
      </c>
      <c r="F54" s="10">
        <f>INTERCEPT(E$10:E54,A$10:A54)</f>
        <v>0.49954646204197095</v>
      </c>
      <c r="G54" s="10">
        <f>SLOPE(E$10:E54,A$10:A54)</f>
        <v>-0.0998645643572997</v>
      </c>
      <c r="H54" s="10">
        <f>RSQ(E$10:E54,A$10:A54)</f>
        <v>0.9999872250518813</v>
      </c>
      <c r="I54" s="14">
        <f t="shared" si="3"/>
        <v>5.002239435548653</v>
      </c>
    </row>
    <row r="55" spans="1:9" ht="14.25">
      <c r="A55" s="30">
        <v>2.4</v>
      </c>
      <c r="B55" s="26">
        <v>2.305</v>
      </c>
      <c r="C55" s="6">
        <f t="shared" si="0"/>
        <v>0.18000000000000746</v>
      </c>
      <c r="D55" s="7">
        <f t="shared" si="2"/>
        <v>2.0983215165415348E-13</v>
      </c>
      <c r="E55" s="10">
        <f t="shared" si="1"/>
        <v>0.25961589998170975</v>
      </c>
      <c r="F55" s="10">
        <f>INTERCEPT(E$10:E55,A$10:A55)</f>
        <v>0.4995589941446031</v>
      </c>
      <c r="G55" s="10">
        <f>SLOPE(E$10:E55,A$10:A55)</f>
        <v>-0.09987875164329837</v>
      </c>
      <c r="H55" s="10">
        <f>RSQ(E$10:E55,A$10:A55)</f>
        <v>0.9999877479423187</v>
      </c>
      <c r="I55" s="14">
        <f t="shared" si="3"/>
        <v>5.001654365171697</v>
      </c>
    </row>
    <row r="56" spans="1:9" ht="14.25">
      <c r="A56" s="30">
        <v>2.45</v>
      </c>
      <c r="B56" s="26">
        <v>2.313</v>
      </c>
      <c r="C56" s="6">
        <f t="shared" si="0"/>
        <v>0.15999999999999928</v>
      </c>
      <c r="D56" s="7">
        <f t="shared" si="2"/>
        <v>-0.400000000000165</v>
      </c>
      <c r="E56" s="10">
        <f t="shared" si="1"/>
        <v>0.25512057938517146</v>
      </c>
      <c r="F56" s="10">
        <f>INTERCEPT(E$10:E56,A$10:A56)</f>
        <v>0.4995463306291783</v>
      </c>
      <c r="G56" s="10">
        <f>SLOPE(E$10:E56,A$10:A56)</f>
        <v>-0.09986468107060423</v>
      </c>
      <c r="H56" s="10">
        <f>RSQ(E$10:E56,A$10:A56)</f>
        <v>0.9999882126802325</v>
      </c>
      <c r="I56" s="14">
        <f t="shared" si="3"/>
        <v>5.0022322734501055</v>
      </c>
    </row>
    <row r="57" spans="1:9" ht="14.25">
      <c r="A57" s="30">
        <v>2.5</v>
      </c>
      <c r="B57" s="26">
        <v>2.322</v>
      </c>
      <c r="C57" s="6">
        <f t="shared" si="0"/>
        <v>0.17999999999999858</v>
      </c>
      <c r="D57" s="7">
        <f t="shared" si="2"/>
        <v>0.3999999999999838</v>
      </c>
      <c r="E57" s="10">
        <f t="shared" si="1"/>
        <v>0.2501262680728431</v>
      </c>
      <c r="F57" s="10">
        <f>INTERCEPT(E$10:E57,A$10:A57)</f>
        <v>0.49953502943308176</v>
      </c>
      <c r="G57" s="10">
        <f>SLOPE(E$10:E57,A$10:A57)</f>
        <v>-0.09985235249304429</v>
      </c>
      <c r="H57" s="10">
        <f>RSQ(E$10:E57,A$10:A57)</f>
        <v>0.9999886978705348</v>
      </c>
      <c r="I57" s="14">
        <f t="shared" si="3"/>
        <v>5.0027367103632265</v>
      </c>
    </row>
    <row r="58" spans="1:9" ht="14.25">
      <c r="A58" s="30">
        <v>2.55</v>
      </c>
      <c r="B58" s="26">
        <v>2.332</v>
      </c>
      <c r="C58" s="6">
        <f t="shared" si="0"/>
        <v>0.19999999999999646</v>
      </c>
      <c r="D58" s="7">
        <f t="shared" si="2"/>
        <v>0.39999999999995905</v>
      </c>
      <c r="E58" s="10">
        <f t="shared" si="1"/>
        <v>0.24466549214631483</v>
      </c>
      <c r="F58" s="10">
        <f>INTERCEPT(E$10:E58,A$10:A58)</f>
        <v>0.49954627690414477</v>
      </c>
      <c r="G58" s="10">
        <f>SLOPE(E$10:E58,A$10:A58)</f>
        <v>-0.09986440335489755</v>
      </c>
      <c r="H58" s="10">
        <f>RSQ(E$10:E58,A$10:A58)</f>
        <v>0.9999891504251359</v>
      </c>
      <c r="I58" s="14">
        <f t="shared" si="3"/>
        <v>5.002245646317638</v>
      </c>
    </row>
    <row r="59" spans="1:9" ht="14.25">
      <c r="A59" s="30">
        <v>2.6</v>
      </c>
      <c r="B59" s="26">
        <v>2.341</v>
      </c>
      <c r="C59" s="6">
        <f t="shared" si="0"/>
        <v>0.18000000000000585</v>
      </c>
      <c r="D59" s="7">
        <f t="shared" si="2"/>
        <v>-0.3999999999998136</v>
      </c>
      <c r="E59" s="10">
        <f t="shared" si="1"/>
        <v>0.23987541779038166</v>
      </c>
      <c r="F59" s="10">
        <f>INTERCEPT(E$10:E59,A$10:A59)</f>
        <v>0.499547323486332</v>
      </c>
      <c r="G59" s="10">
        <f>SLOPE(E$10:E59,A$10:A59)</f>
        <v>-0.09986550502035775</v>
      </c>
      <c r="H59" s="10">
        <f>RSQ(E$10:E59,A$10:A59)</f>
        <v>0.9999897869071341</v>
      </c>
      <c r="I59" s="14">
        <f t="shared" si="3"/>
        <v>5.002200944004624</v>
      </c>
    </row>
    <row r="60" spans="1:9" ht="14.25">
      <c r="A60" s="30">
        <v>2.65</v>
      </c>
      <c r="B60" s="26">
        <v>2.351</v>
      </c>
      <c r="C60" s="6">
        <f t="shared" si="0"/>
        <v>0.19999999999999646</v>
      </c>
      <c r="D60" s="7">
        <f t="shared" si="2"/>
        <v>0.39999999999981006</v>
      </c>
      <c r="E60" s="10">
        <f t="shared" si="1"/>
        <v>0.23463801478128538</v>
      </c>
      <c r="F60" s="10">
        <f>INTERCEPT(E$10:E60,A$10:A60)</f>
        <v>0.49955894624897423</v>
      </c>
      <c r="G60" s="10">
        <f>SLOPE(E$10:E60,A$10:A60)</f>
        <v>-0.09987752856791873</v>
      </c>
      <c r="H60" s="10">
        <f>RSQ(E$10:E60,A$10:A60)</f>
        <v>0.9999901417365066</v>
      </c>
      <c r="I60" s="14">
        <f t="shared" si="3"/>
        <v>5.001715134643766</v>
      </c>
    </row>
    <row r="61" spans="1:9" ht="14.25">
      <c r="A61" s="30">
        <v>2.7</v>
      </c>
      <c r="B61" s="26">
        <v>2.36</v>
      </c>
      <c r="C61" s="6">
        <f t="shared" si="0"/>
        <v>0.17999999999999697</v>
      </c>
      <c r="D61" s="7">
        <f t="shared" si="2"/>
        <v>-0.39999999999999125</v>
      </c>
      <c r="E61" s="10">
        <f t="shared" si="1"/>
        <v>0.23004384359056732</v>
      </c>
      <c r="F61" s="10">
        <f>INTERCEPT(E$10:E61,A$10:A61)</f>
        <v>0.4995523430239936</v>
      </c>
      <c r="G61" s="10">
        <f>SLOPE(E$10:E61,A$10:A61)</f>
        <v>-0.09987081342387054</v>
      </c>
      <c r="H61" s="10">
        <f>RSQ(E$10:E61,A$10:A61)</f>
        <v>0.9999906231471184</v>
      </c>
      <c r="I61" s="14">
        <f t="shared" si="3"/>
        <v>5.001985323818275</v>
      </c>
    </row>
    <row r="62" spans="1:9" ht="14.25">
      <c r="A62" s="30">
        <v>2.75</v>
      </c>
      <c r="B62" s="26">
        <v>2.37</v>
      </c>
      <c r="C62" s="6">
        <f t="shared" si="0"/>
        <v>0.20000000000000534</v>
      </c>
      <c r="D62" s="7">
        <f t="shared" si="2"/>
        <v>0.40000000000016533</v>
      </c>
      <c r="E62" s="10">
        <f t="shared" si="1"/>
        <v>0.22502069616784004</v>
      </c>
      <c r="F62" s="10">
        <f>INTERCEPT(E$10:E62,A$10:A62)</f>
        <v>0.49954760130242165</v>
      </c>
      <c r="G62" s="10">
        <f>SLOPE(E$10:E62,A$10:A62)</f>
        <v>-0.09986607170229864</v>
      </c>
      <c r="H62" s="10">
        <f>RSQ(E$10:E62,A$10:A62)</f>
        <v>0.9999911049132136</v>
      </c>
      <c r="I62" s="14">
        <f t="shared" si="3"/>
        <v>5.002175341306867</v>
      </c>
    </row>
    <row r="63" spans="1:9" ht="14.25">
      <c r="A63" s="30">
        <v>2.8</v>
      </c>
      <c r="B63" s="26">
        <v>2.38</v>
      </c>
      <c r="C63" s="6">
        <f t="shared" si="0"/>
        <v>0.19999999999999646</v>
      </c>
      <c r="D63" s="7">
        <f t="shared" si="2"/>
        <v>-1.7763568394002568E-13</v>
      </c>
      <c r="E63" s="10">
        <f t="shared" si="1"/>
        <v>0.220107034472337</v>
      </c>
      <c r="F63" s="10">
        <f>INTERCEPT(E$10:E63,A$10:A63)</f>
        <v>0.49954002522826846</v>
      </c>
      <c r="G63" s="10">
        <f>SLOPE(E$10:E63,A$10:A63)</f>
        <v>-0.09985861982608238</v>
      </c>
      <c r="H63" s="10">
        <f>RSQ(E$10:E63,A$10:A63)</f>
        <v>0.999991492316577</v>
      </c>
      <c r="I63" s="14">
        <f t="shared" si="3"/>
        <v>5.002472756966665</v>
      </c>
    </row>
    <row r="64" spans="1:9" ht="14.25">
      <c r="A64" s="30">
        <v>2.85</v>
      </c>
      <c r="B64" s="26">
        <v>2.391</v>
      </c>
      <c r="C64" s="6">
        <f t="shared" si="0"/>
        <v>0.22000000000000125</v>
      </c>
      <c r="D64" s="7">
        <f t="shared" si="2"/>
        <v>0.4000000000000973</v>
      </c>
      <c r="E64" s="10">
        <f t="shared" si="1"/>
        <v>0.21480529946381474</v>
      </c>
      <c r="F64" s="10">
        <f>INTERCEPT(E$10:E64,A$10:A64)</f>
        <v>0.4995455673543252</v>
      </c>
      <c r="G64" s="10">
        <f>SLOPE(E$10:E64,A$10:A64)</f>
        <v>-0.09986398317387922</v>
      </c>
      <c r="H64" s="10">
        <f>RSQ(E$10:E64,A$10:A64)</f>
        <v>0.9999918979897592</v>
      </c>
      <c r="I64" s="14">
        <f t="shared" si="3"/>
        <v>5.002259588269538</v>
      </c>
    </row>
    <row r="65" spans="1:9" ht="14.25">
      <c r="A65" s="30">
        <v>2.9</v>
      </c>
      <c r="B65" s="26">
        <v>2.402</v>
      </c>
      <c r="C65" s="6">
        <f t="shared" si="0"/>
        <v>0.2200000000000032</v>
      </c>
      <c r="D65" s="7">
        <f t="shared" si="2"/>
        <v>3.885780586188027E-14</v>
      </c>
      <c r="E65" s="10">
        <f t="shared" si="1"/>
        <v>0.20963108012112733</v>
      </c>
      <c r="F65" s="10">
        <f>INTERCEPT(E$10:E65,A$10:A65)</f>
        <v>0.49955776219757314</v>
      </c>
      <c r="G65" s="10">
        <f>SLOPE(E$10:E65,A$10:A65)</f>
        <v>-0.09987559731030582</v>
      </c>
      <c r="H65" s="10">
        <f>RSQ(E$10:E65,A$10:A65)</f>
        <v>0.9999920827929607</v>
      </c>
      <c r="I65" s="14">
        <f t="shared" si="3"/>
        <v>5.00179999570351</v>
      </c>
    </row>
    <row r="66" spans="1:9" ht="14.25">
      <c r="A66" s="30">
        <v>2.95</v>
      </c>
      <c r="B66" s="26">
        <v>2.412</v>
      </c>
      <c r="C66" s="6">
        <f t="shared" si="0"/>
        <v>0.19999999999999468</v>
      </c>
      <c r="D66" s="7">
        <f t="shared" si="2"/>
        <v>-0.40000000000017166</v>
      </c>
      <c r="E66" s="10">
        <f t="shared" si="1"/>
        <v>0.2050529229859962</v>
      </c>
      <c r="F66" s="10">
        <f>INTERCEPT(E$10:E66,A$10:A66)</f>
        <v>0.4995527996672376</v>
      </c>
      <c r="G66" s="10">
        <f>SLOPE(E$10:E66,A$10:A66)</f>
        <v>-0.09987094493811621</v>
      </c>
      <c r="H66" s="10">
        <f>RSQ(E$10:E66,A$10:A66)</f>
        <v>0.9999924518173818</v>
      </c>
      <c r="I66" s="14">
        <f t="shared" si="3"/>
        <v>5.001983309327645</v>
      </c>
    </row>
    <row r="67" spans="1:9" ht="14.25">
      <c r="A67" s="30">
        <v>3</v>
      </c>
      <c r="B67" s="26">
        <v>2.424</v>
      </c>
      <c r="C67" s="6">
        <f t="shared" si="0"/>
        <v>0.24000000000000107</v>
      </c>
      <c r="D67" s="7">
        <f t="shared" si="2"/>
        <v>0.8000000000001236</v>
      </c>
      <c r="E67" s="10">
        <f t="shared" si="1"/>
        <v>0.19965301346147168</v>
      </c>
      <c r="F67" s="10">
        <f>INTERCEPT(E$10:E67,A$10:A67)</f>
        <v>0.4995637008013357</v>
      </c>
      <c r="G67" s="10">
        <f>SLOPE(E$10:E67,A$10:A67)</f>
        <v>-0.0998810075234376</v>
      </c>
      <c r="H67" s="10">
        <f>RSQ(E$10:E67,A$10:A67)</f>
        <v>0.999992647605638</v>
      </c>
      <c r="I67" s="14">
        <f t="shared" si="3"/>
        <v>5.001588522063221</v>
      </c>
    </row>
    <row r="68" spans="1:9" ht="14.25">
      <c r="A68" s="30">
        <v>3.05</v>
      </c>
      <c r="B68" s="26">
        <v>2.435</v>
      </c>
      <c r="C68" s="6">
        <f t="shared" si="0"/>
        <v>0.2200000000000032</v>
      </c>
      <c r="D68" s="7">
        <f t="shared" si="2"/>
        <v>-0.39999999999995905</v>
      </c>
      <c r="E68" s="10">
        <f t="shared" si="1"/>
        <v>0.19484326041423378</v>
      </c>
      <c r="F68" s="10">
        <f>INTERCEPT(E$10:E68,A$10:A68)</f>
        <v>0.49956680941776566</v>
      </c>
      <c r="G68" s="10">
        <f>SLOPE(E$10:E68,A$10:A68)</f>
        <v>-0.09988383353837384</v>
      </c>
      <c r="H68" s="10">
        <f>RSQ(E$10:E68,A$10:A68)</f>
        <v>0.9999930004088335</v>
      </c>
      <c r="I68" s="14">
        <f t="shared" si="3"/>
        <v>5.001478134355343</v>
      </c>
    </row>
    <row r="69" spans="1:9" ht="14.25">
      <c r="A69" s="30">
        <v>3.1</v>
      </c>
      <c r="B69" s="26">
        <v>2.447</v>
      </c>
      <c r="C69" s="6">
        <f t="shared" si="0"/>
        <v>0.23999999999999894</v>
      </c>
      <c r="D69" s="7">
        <f t="shared" si="2"/>
        <v>0.3999999999999163</v>
      </c>
      <c r="E69" s="10">
        <f t="shared" si="1"/>
        <v>0.18971187705867418</v>
      </c>
      <c r="F69" s="10">
        <f>INTERCEPT(E$10:E69,A$10:A69)</f>
        <v>0.49957468277412564</v>
      </c>
      <c r="G69" s="10">
        <f>SLOPE(E$10:E69,A$10:A69)</f>
        <v>-0.09989088430526341</v>
      </c>
      <c r="H69" s="10">
        <f>RSQ(E$10:E69,A$10:A69)</f>
        <v>0.9999932492670172</v>
      </c>
      <c r="I69" s="14">
        <f t="shared" si="3"/>
        <v>5.0012039261504695</v>
      </c>
    </row>
    <row r="70" spans="1:9" ht="14.25">
      <c r="A70" s="30">
        <v>3.15</v>
      </c>
      <c r="B70" s="26">
        <v>2.459</v>
      </c>
      <c r="C70" s="6">
        <f t="shared" si="0"/>
        <v>0.24000000000000107</v>
      </c>
      <c r="D70" s="7">
        <f t="shared" si="2"/>
        <v>4.27435864480683E-14</v>
      </c>
      <c r="E70" s="10">
        <f t="shared" si="1"/>
        <v>0.18471546980706377</v>
      </c>
      <c r="F70" s="10">
        <f>INTERCEPT(E$10:E70,A$10:A70)</f>
        <v>0.4995819800049944</v>
      </c>
      <c r="G70" s="10">
        <f>SLOPE(E$10:E70,A$10:A70)</f>
        <v>-0.0998973230383829</v>
      </c>
      <c r="H70" s="10">
        <f>RSQ(E$10:E70,A$10:A70)</f>
        <v>0.9999934950420744</v>
      </c>
      <c r="I70" s="14">
        <f t="shared" si="3"/>
        <v>5.000954628314147</v>
      </c>
    </row>
    <row r="71" spans="1:9" ht="14.25">
      <c r="A71" s="30">
        <v>3.2</v>
      </c>
      <c r="B71" s="26">
        <v>2.471</v>
      </c>
      <c r="C71" s="6">
        <f t="shared" si="0"/>
        <v>0.23999999999999894</v>
      </c>
      <c r="D71" s="7">
        <f t="shared" si="2"/>
        <v>-4.274358644806868E-14</v>
      </c>
      <c r="E71" s="10">
        <f t="shared" si="1"/>
        <v>0.17985049286158206</v>
      </c>
      <c r="F71" s="10">
        <f>INTERCEPT(E$10:E71,A$10:A71)</f>
        <v>0.4995841017080259</v>
      </c>
      <c r="G71" s="10">
        <f>SLOPE(E$10:E71,A$10:A71)</f>
        <v>-0.09989916799754073</v>
      </c>
      <c r="H71" s="10">
        <f>RSQ(E$10:E71,A$10:A71)</f>
        <v>0.9999937982074691</v>
      </c>
      <c r="I71" s="14">
        <f t="shared" si="3"/>
        <v>5.000883508062094</v>
      </c>
    </row>
    <row r="72" spans="1:9" ht="14.25">
      <c r="A72" s="30">
        <v>3.25</v>
      </c>
      <c r="B72" s="26">
        <v>2.484</v>
      </c>
      <c r="C72" s="6">
        <f aca="true" t="shared" si="4" ref="C72:C135">(B72-B71)/(A72-A71)</f>
        <v>0.25999999999999895</v>
      </c>
      <c r="D72" s="7">
        <f t="shared" si="2"/>
        <v>0.39999999999999825</v>
      </c>
      <c r="E72" s="10">
        <f aca="true" t="shared" si="5" ref="E72:E121">(A72+50)*(10^(-B72))</f>
        <v>0.1747107435827358</v>
      </c>
      <c r="F72" s="10">
        <f>INTERCEPT(E$10:E72,A$10:A72)</f>
        <v>0.4995910830320982</v>
      </c>
      <c r="G72" s="10">
        <f>SLOPE(E$10:E72,A$10:A72)</f>
        <v>-0.09990515198960272</v>
      </c>
      <c r="H72" s="10">
        <f>RSQ(E$10:E72,A$10:A72)</f>
        <v>0.9999940166754852</v>
      </c>
      <c r="I72" s="14">
        <f t="shared" si="3"/>
        <v>5.000653851005516</v>
      </c>
    </row>
    <row r="73" spans="1:9" ht="14.25">
      <c r="A73" s="30">
        <v>3.3</v>
      </c>
      <c r="B73" s="26">
        <v>2.497</v>
      </c>
      <c r="C73" s="6">
        <f t="shared" si="4"/>
        <v>0.25999999999999895</v>
      </c>
      <c r="D73" s="7">
        <f aca="true" t="shared" si="6" ref="D73:D136">(C73-C72)/(A72-A71)</f>
        <v>0</v>
      </c>
      <c r="E73" s="10">
        <f t="shared" si="5"/>
        <v>0.16971772790800232</v>
      </c>
      <c r="F73" s="10">
        <f>INTERCEPT(E$10:E73,A$10:A73)</f>
        <v>0.49959744413913987</v>
      </c>
      <c r="G73" s="10">
        <f>SLOPE(E$10:E73,A$10:A73)</f>
        <v>-0.09991052757301824</v>
      </c>
      <c r="H73" s="10">
        <f>RSQ(E$10:E73,A$10:A73)</f>
        <v>0.9999942336148874</v>
      </c>
      <c r="I73" s="14">
        <f t="shared" si="3"/>
        <v>5.000448463992105</v>
      </c>
    </row>
    <row r="74" spans="1:9" ht="14.25">
      <c r="A74" s="30">
        <v>3.35</v>
      </c>
      <c r="B74" s="26">
        <v>2.51</v>
      </c>
      <c r="C74" s="6">
        <f t="shared" si="4"/>
        <v>0.2599999999999966</v>
      </c>
      <c r="D74" s="7">
        <f t="shared" si="6"/>
        <v>-4.662936703425674E-14</v>
      </c>
      <c r="E74" s="10">
        <f t="shared" si="5"/>
        <v>0.16486726132460008</v>
      </c>
      <c r="F74" s="10">
        <f>INTERCEPT(E$10:E74,A$10:A74)</f>
        <v>0.4995984482939347</v>
      </c>
      <c r="G74" s="10">
        <f>SLOPE(E$10:E74,A$10:A74)</f>
        <v>-0.09991136436868062</v>
      </c>
      <c r="H74" s="10">
        <f>RSQ(E$10:E74,A$10:A74)</f>
        <v>0.9999944943409887</v>
      </c>
      <c r="I74" s="14">
        <f t="shared" si="3"/>
        <v>5.000416633791307</v>
      </c>
    </row>
    <row r="75" spans="1:9" ht="14.25">
      <c r="A75" s="30">
        <v>3.4</v>
      </c>
      <c r="B75" s="26">
        <v>2.524</v>
      </c>
      <c r="C75" s="6">
        <f t="shared" si="4"/>
        <v>0.2800000000000057</v>
      </c>
      <c r="D75" s="7">
        <f t="shared" si="6"/>
        <v>0.4000000000001792</v>
      </c>
      <c r="E75" s="10">
        <f t="shared" si="5"/>
        <v>0.15978693159487714</v>
      </c>
      <c r="F75" s="10">
        <f>INTERCEPT(E$10:E75,A$10:A75)</f>
        <v>0.49960217515179295</v>
      </c>
      <c r="G75" s="10">
        <f>SLOPE(E$10:E75,A$10:A75)</f>
        <v>-0.09991442753952304</v>
      </c>
      <c r="H75" s="10">
        <f>RSQ(E$10:E75,A$10:A75)</f>
        <v>0.9999947211330087</v>
      </c>
      <c r="I75" s="14">
        <f t="shared" si="3"/>
        <v>5.0003006317998056</v>
      </c>
    </row>
    <row r="76" spans="1:9" ht="14.25">
      <c r="A76" s="30">
        <v>3.45</v>
      </c>
      <c r="B76" s="26">
        <v>2.538</v>
      </c>
      <c r="C76" s="6">
        <f t="shared" si="4"/>
        <v>0.2799999999999943</v>
      </c>
      <c r="D76" s="7">
        <f t="shared" si="6"/>
        <v>-2.275957200481579E-13</v>
      </c>
      <c r="E76" s="10">
        <f t="shared" si="5"/>
        <v>0.15486301476263573</v>
      </c>
      <c r="F76" s="10">
        <f>INTERCEPT(E$10:E76,A$10:A76)</f>
        <v>0.4996032921482625</v>
      </c>
      <c r="G76" s="10">
        <f>SLOPE(E$10:E76,A$10:A76)</f>
        <v>-0.09991533321233613</v>
      </c>
      <c r="H76" s="10">
        <f>RSQ(E$10:E76,A$10:A76)</f>
        <v>0.9999949523343126</v>
      </c>
      <c r="I76" s="14">
        <f t="shared" si="3"/>
        <v>5.000266486491371</v>
      </c>
    </row>
    <row r="77" spans="1:9" ht="14.25">
      <c r="A77" s="30">
        <v>3.5</v>
      </c>
      <c r="B77" s="26">
        <v>2.553</v>
      </c>
      <c r="C77" s="6">
        <f t="shared" si="4"/>
        <v>0.30000000000000354</v>
      </c>
      <c r="D77" s="7">
        <f t="shared" si="6"/>
        <v>0.40000000000018254</v>
      </c>
      <c r="E77" s="10">
        <f t="shared" si="5"/>
        <v>0.14974550060043829</v>
      </c>
      <c r="F77" s="10">
        <f>INTERCEPT(E$10:E77,A$10:A77)</f>
        <v>0.4996082194278228</v>
      </c>
      <c r="G77" s="10">
        <f>SLOPE(E$10:E77,A$10:A77)</f>
        <v>-0.09991927503598438</v>
      </c>
      <c r="H77" s="10">
        <f>RSQ(E$10:E77,A$10:A77)</f>
        <v>0.9999951379394474</v>
      </c>
      <c r="I77" s="14">
        <f t="shared" si="3"/>
        <v>5.000118538168903</v>
      </c>
    </row>
    <row r="78" spans="1:9" ht="14.25">
      <c r="A78" s="30">
        <v>3.55</v>
      </c>
      <c r="B78" s="26">
        <v>2.568</v>
      </c>
      <c r="C78" s="6">
        <f t="shared" si="4"/>
        <v>0.30000000000000354</v>
      </c>
      <c r="D78" s="7">
        <f t="shared" si="6"/>
        <v>0</v>
      </c>
      <c r="E78" s="10">
        <f t="shared" si="5"/>
        <v>0.14479697039802847</v>
      </c>
      <c r="F78" s="10">
        <f>INTERCEPT(E$10:E78,A$10:A78)</f>
        <v>0.49961129790465747</v>
      </c>
      <c r="G78" s="10">
        <f>SLOPE(E$10:E78,A$10:A78)</f>
        <v>-0.09992170541243281</v>
      </c>
      <c r="H78" s="10">
        <f>RSQ(E$10:E78,A$10:A78)</f>
        <v>0.999995333326625</v>
      </c>
      <c r="I78" s="14">
        <f t="shared" si="3"/>
        <v>5.0000277301361296</v>
      </c>
    </row>
    <row r="79" spans="1:9" ht="14.25">
      <c r="A79" s="30">
        <v>3.6</v>
      </c>
      <c r="B79" s="26">
        <v>2.583</v>
      </c>
      <c r="C79" s="6">
        <f t="shared" si="4"/>
        <v>0.3000000000000009</v>
      </c>
      <c r="D79" s="7">
        <f t="shared" si="6"/>
        <v>-5.3290705182007703E-14</v>
      </c>
      <c r="E79" s="10">
        <f t="shared" si="5"/>
        <v>0.14001184859579738</v>
      </c>
      <c r="F79" s="10">
        <f>INTERCEPT(E$10:E79,A$10:A79)</f>
        <v>0.4996076201808972</v>
      </c>
      <c r="G79" s="10">
        <f>SLOPE(E$10:E79,A$10:A79)</f>
        <v>-0.0999188396536586</v>
      </c>
      <c r="H79" s="10">
        <f>RSQ(E$10:E79,A$10:A79)</f>
        <v>0.9999955116074928</v>
      </c>
      <c r="I79" s="14">
        <f t="shared" si="3"/>
        <v>5.000134328147232</v>
      </c>
    </row>
    <row r="80" spans="1:9" ht="14.25">
      <c r="A80" s="30">
        <v>3.65</v>
      </c>
      <c r="B80" s="26">
        <v>2.599</v>
      </c>
      <c r="C80" s="6">
        <f t="shared" si="4"/>
        <v>0.3200000000000014</v>
      </c>
      <c r="D80" s="7">
        <f t="shared" si="6"/>
        <v>0.40000000000000824</v>
      </c>
      <c r="E80" s="10">
        <f t="shared" si="5"/>
        <v>0.13507336717426244</v>
      </c>
      <c r="F80" s="10">
        <f>INTERCEPT(E$10:E80,A$10:A80)</f>
        <v>0.49960244728775205</v>
      </c>
      <c r="G80" s="10">
        <f>SLOPE(E$10:E80,A$10:A80)</f>
        <v>-0.09991486050508538</v>
      </c>
      <c r="H80" s="10">
        <f>RSQ(E$10:E80,A$10:A80)</f>
        <v>0.9999956618013212</v>
      </c>
      <c r="I80" s="14">
        <f t="shared" si="3"/>
        <v>5.000281687450524</v>
      </c>
    </row>
    <row r="81" spans="1:9" ht="14.25">
      <c r="A81" s="30">
        <v>3.7</v>
      </c>
      <c r="B81" s="26">
        <v>2.616</v>
      </c>
      <c r="C81" s="6">
        <f t="shared" si="4"/>
        <v>0.33999999999999625</v>
      </c>
      <c r="D81" s="7">
        <f t="shared" si="6"/>
        <v>0.39999999999989855</v>
      </c>
      <c r="E81" s="10">
        <f t="shared" si="5"/>
        <v>0.1300092598097327</v>
      </c>
      <c r="F81" s="10">
        <f>INTERCEPT(E$10:E81,A$10:A81)</f>
        <v>0.4995996878072068</v>
      </c>
      <c r="G81" s="10">
        <f>SLOPE(E$10:E81,A$10:A81)</f>
        <v>-0.09991276469707636</v>
      </c>
      <c r="H81" s="10">
        <f>RSQ(E$10:E81,A$10:A81)</f>
        <v>0.9999958296414174</v>
      </c>
      <c r="I81" s="14">
        <f t="shared" si="3"/>
        <v>5.000358956354914</v>
      </c>
    </row>
    <row r="82" spans="1:9" ht="14.25">
      <c r="A82" s="30">
        <v>3.75</v>
      </c>
      <c r="B82" s="26">
        <v>2.634</v>
      </c>
      <c r="C82" s="6">
        <f t="shared" si="4"/>
        <v>0.35999999999999716</v>
      </c>
      <c r="D82" s="7">
        <f t="shared" si="6"/>
        <v>0.400000000000016</v>
      </c>
      <c r="E82" s="10">
        <f t="shared" si="5"/>
        <v>0.1248471028041944</v>
      </c>
      <c r="F82" s="10">
        <f>INTERCEPT(E$10:E82,A$10:A82)</f>
        <v>0.49960204892942744</v>
      </c>
      <c r="G82" s="10">
        <f>SLOPE(E$10:E82,A$10:A82)</f>
        <v>-0.09991453553874186</v>
      </c>
      <c r="H82" s="10">
        <f>RSQ(E$10:E82,A$10:A82)</f>
        <v>0.9999959914169385</v>
      </c>
      <c r="I82" s="14">
        <f t="shared" si="3"/>
        <v>5.000293963591582</v>
      </c>
    </row>
    <row r="83" spans="1:9" ht="14.25">
      <c r="A83" s="30">
        <v>3.8</v>
      </c>
      <c r="B83" s="26">
        <v>2.652</v>
      </c>
      <c r="C83" s="6">
        <f t="shared" si="4"/>
        <v>0.36000000000000604</v>
      </c>
      <c r="D83" s="7">
        <f t="shared" si="6"/>
        <v>1.7763568394002568E-13</v>
      </c>
      <c r="E83" s="10">
        <f t="shared" si="5"/>
        <v>0.11988981103074223</v>
      </c>
      <c r="F83" s="10">
        <f>INTERCEPT(E$10:E83,A$10:A83)</f>
        <v>0.49960312901265946</v>
      </c>
      <c r="G83" s="10">
        <f>SLOPE(E$10:E83,A$10:A83)</f>
        <v>-0.0999153356003952</v>
      </c>
      <c r="H83" s="10">
        <f>RSQ(E$10:E83,A$10:A83)</f>
        <v>0.999996150282443</v>
      </c>
      <c r="I83" s="14">
        <f t="shared" si="3"/>
        <v>5.000264734242491</v>
      </c>
    </row>
    <row r="84" spans="1:9" ht="14.25">
      <c r="A84" s="30">
        <v>3.85</v>
      </c>
      <c r="B84" s="26">
        <v>2.671</v>
      </c>
      <c r="C84" s="6">
        <f t="shared" si="4"/>
        <v>0.3799999999999917</v>
      </c>
      <c r="D84" s="7">
        <f t="shared" si="6"/>
        <v>0.39999999999971425</v>
      </c>
      <c r="E84" s="10">
        <f t="shared" si="5"/>
        <v>0.11486446857294313</v>
      </c>
      <c r="F84" s="10">
        <f>INTERCEPT(E$10:E84,A$10:A84)</f>
        <v>0.4996049882081022</v>
      </c>
      <c r="G84" s="10">
        <f>SLOPE(E$10:E84,A$10:A84)</f>
        <v>-0.09991669598730452</v>
      </c>
      <c r="H84" s="10">
        <f>RSQ(E$10:E84,A$10:A84)</f>
        <v>0.9999962978343725</v>
      </c>
      <c r="I84" s="14">
        <f t="shared" si="3"/>
        <v>5.000215262037711</v>
      </c>
    </row>
    <row r="85" spans="1:9" ht="14.25">
      <c r="A85" s="30">
        <v>3.9</v>
      </c>
      <c r="B85" s="26">
        <v>2.69</v>
      </c>
      <c r="C85" s="6">
        <f t="shared" si="4"/>
        <v>0.3800000000000039</v>
      </c>
      <c r="D85" s="7">
        <f t="shared" si="6"/>
        <v>2.4424906541753313E-13</v>
      </c>
      <c r="E85" s="10">
        <f t="shared" si="5"/>
        <v>0.11004967521768763</v>
      </c>
      <c r="F85" s="10">
        <f>INTERCEPT(E$10:E85,A$10:A85)</f>
        <v>0.49960158987833936</v>
      </c>
      <c r="G85" s="10">
        <f>SLOPE(E$10:E85,A$10:A85)</f>
        <v>-0.0999142393633796</v>
      </c>
      <c r="H85" s="10">
        <f>RSQ(E$10:E85,A$10:A85)</f>
        <v>0.9999964269873215</v>
      </c>
      <c r="I85" s="14">
        <f t="shared" si="3"/>
        <v>5.000304191490972</v>
      </c>
    </row>
    <row r="86" spans="1:9" ht="14.25">
      <c r="A86" s="30">
        <v>3.95</v>
      </c>
      <c r="B86" s="26">
        <v>2.711</v>
      </c>
      <c r="C86" s="6">
        <f t="shared" si="4"/>
        <v>0.41999999999999593</v>
      </c>
      <c r="D86" s="7">
        <f t="shared" si="6"/>
        <v>0.7999999999998437</v>
      </c>
      <c r="E86" s="10">
        <f t="shared" si="5"/>
        <v>0.1049521764035426</v>
      </c>
      <c r="F86" s="10">
        <f>INTERCEPT(E$10:E86,A$10:A86)</f>
        <v>0.4996012589130092</v>
      </c>
      <c r="G86" s="10">
        <f>SLOPE(E$10:E86,A$10:A86)</f>
        <v>-0.09991400295957234</v>
      </c>
      <c r="H86" s="10">
        <f>RSQ(E$10:E86,A$10:A86)</f>
        <v>0.9999965642542</v>
      </c>
      <c r="I86" s="14">
        <f t="shared" si="3"/>
        <v>5.000312710072883</v>
      </c>
    </row>
    <row r="87" spans="1:9" ht="14.25">
      <c r="A87" s="30">
        <v>4</v>
      </c>
      <c r="B87" s="26">
        <v>2.733</v>
      </c>
      <c r="C87" s="6">
        <f t="shared" si="4"/>
        <v>0.4400000000000064</v>
      </c>
      <c r="D87" s="7">
        <f t="shared" si="6"/>
        <v>0.40000000000020697</v>
      </c>
      <c r="E87" s="10">
        <f t="shared" si="5"/>
        <v>0.09986050542481614</v>
      </c>
      <c r="F87" s="10">
        <f>INTERCEPT(E$10:E87,A$10:A87)</f>
        <v>0.49960359680338307</v>
      </c>
      <c r="G87" s="10">
        <f>SLOPE(E$10:E87,A$10:A87)</f>
        <v>-0.09991565323513035</v>
      </c>
      <c r="H87" s="10">
        <f>RSQ(E$10:E87,A$10:A87)</f>
        <v>0.9999966879233988</v>
      </c>
      <c r="I87" s="14">
        <f t="shared" si="3"/>
        <v>5.0002535201133265</v>
      </c>
    </row>
    <row r="88" spans="1:9" ht="14.25">
      <c r="A88" s="30">
        <v>4.05</v>
      </c>
      <c r="B88" s="26">
        <v>2.755</v>
      </c>
      <c r="C88" s="6">
        <f t="shared" si="4"/>
        <v>0.4399999999999975</v>
      </c>
      <c r="D88" s="7">
        <f t="shared" si="6"/>
        <v>-1.7763568394002568E-13</v>
      </c>
      <c r="E88" s="10">
        <f t="shared" si="5"/>
        <v>0.09501577133446731</v>
      </c>
      <c r="F88" s="10">
        <f>INTERCEPT(E$10:E88,A$10:A88)</f>
        <v>0.49960167622380414</v>
      </c>
      <c r="G88" s="10">
        <f>SLOPE(E$10:E88,A$10:A88)</f>
        <v>-0.09991431329588929</v>
      </c>
      <c r="H88" s="10">
        <f>RSQ(E$10:E88,A$10:A88)</f>
        <v>0.999996807424204</v>
      </c>
      <c r="I88" s="14">
        <f t="shared" si="3"/>
        <v>5.000301355665314</v>
      </c>
    </row>
    <row r="89" spans="1:9" ht="14.25">
      <c r="A89" s="30">
        <v>4.1</v>
      </c>
      <c r="B89" s="26">
        <v>2.779</v>
      </c>
      <c r="C89" s="6">
        <f t="shared" si="4"/>
        <v>0.48000000000000215</v>
      </c>
      <c r="D89" s="7">
        <f t="shared" si="6"/>
        <v>0.8000000000000957</v>
      </c>
      <c r="E89" s="10">
        <f t="shared" si="5"/>
        <v>0.08999062438502616</v>
      </c>
      <c r="F89" s="10">
        <f>INTERCEPT(E$10:E89,A$10:A89)</f>
        <v>0.4996006657168073</v>
      </c>
      <c r="G89" s="10">
        <f>SLOPE(E$10:E89,A$10:A89)</f>
        <v>-0.0999136163945121</v>
      </c>
      <c r="H89" s="10">
        <f>RSQ(E$10:E89,A$10:A89)</f>
        <v>0.9999969243595787</v>
      </c>
      <c r="I89" s="14">
        <f t="shared" si="3"/>
        <v>5.000326119155953</v>
      </c>
    </row>
    <row r="90" spans="1:9" ht="14.25">
      <c r="A90" s="30">
        <v>4.15</v>
      </c>
      <c r="B90" s="26">
        <v>2.804</v>
      </c>
      <c r="C90" s="6">
        <f t="shared" si="4"/>
        <v>0.4999999999999911</v>
      </c>
      <c r="D90" s="7">
        <f t="shared" si="6"/>
        <v>0.39999999999978086</v>
      </c>
      <c r="E90" s="10">
        <f t="shared" si="5"/>
        <v>0.08503514585466185</v>
      </c>
      <c r="F90" s="10">
        <f>INTERCEPT(E$10:E90,A$10:A90)</f>
        <v>0.4995986521788949</v>
      </c>
      <c r="G90" s="10">
        <f>SLOPE(E$10:E90,A$10:A90)</f>
        <v>-0.09991224352775364</v>
      </c>
      <c r="H90" s="10">
        <f>RSQ(E$10:E90,A$10:A90)</f>
        <v>0.9999970318293416</v>
      </c>
      <c r="I90" s="14">
        <f t="shared" si="3"/>
        <v>5.000374674202129</v>
      </c>
    </row>
    <row r="91" spans="1:9" ht="14.25">
      <c r="A91" s="30">
        <v>4.2</v>
      </c>
      <c r="B91" s="26">
        <v>2.831</v>
      </c>
      <c r="C91" s="6">
        <f t="shared" si="4"/>
        <v>0.5400000000000046</v>
      </c>
      <c r="D91" s="7">
        <f t="shared" si="6"/>
        <v>0.8000000000002581</v>
      </c>
      <c r="E91" s="10">
        <f t="shared" si="5"/>
        <v>0.07998329410355347</v>
      </c>
      <c r="F91" s="10">
        <f>INTERCEPT(E$10:E91,A$10:A91)</f>
        <v>0.49959823203138715</v>
      </c>
      <c r="G91" s="10">
        <f>SLOPE(E$10:E91,A$10:A91)</f>
        <v>-0.09991196028224283</v>
      </c>
      <c r="H91" s="10">
        <f>RSQ(E$10:E91,A$10:A91)</f>
        <v>0.9999971388817747</v>
      </c>
      <c r="I91" s="14">
        <f t="shared" si="3"/>
        <v>5.000384644841963</v>
      </c>
    </row>
    <row r="92" spans="1:9" ht="14.25">
      <c r="A92" s="30">
        <v>4.25</v>
      </c>
      <c r="B92" s="26">
        <v>2.86</v>
      </c>
      <c r="C92" s="6">
        <f t="shared" si="4"/>
        <v>0.5800000000000004</v>
      </c>
      <c r="D92" s="7">
        <f t="shared" si="6"/>
        <v>0.7999999999999192</v>
      </c>
      <c r="E92" s="10">
        <f t="shared" si="5"/>
        <v>0.07488584635470648</v>
      </c>
      <c r="F92" s="10">
        <f>INTERCEPT(E$10:E92,A$10:A92)</f>
        <v>0.49960046665644264</v>
      </c>
      <c r="G92" s="10">
        <f>SLOPE(E$10:E92,A$10:A92)</f>
        <v>-0.09991345003227982</v>
      </c>
      <c r="H92" s="10">
        <f>RSQ(E$10:E92,A$10:A92)</f>
        <v>0.9999972351439477</v>
      </c>
      <c r="I92" s="14">
        <f t="shared" si="3"/>
        <v>5.00033245268813</v>
      </c>
    </row>
    <row r="93" spans="1:9" ht="14.25">
      <c r="A93" s="30">
        <v>4.3</v>
      </c>
      <c r="B93" s="26">
        <v>2.89</v>
      </c>
      <c r="C93" s="6">
        <f t="shared" si="4"/>
        <v>0.6000000000000071</v>
      </c>
      <c r="D93" s="7">
        <f t="shared" si="6"/>
        <v>0.400000000000135</v>
      </c>
      <c r="E93" s="10">
        <f t="shared" si="5"/>
        <v>0.06995195065693711</v>
      </c>
      <c r="F93" s="10">
        <f>INTERCEPT(E$10:E93,A$10:A93)</f>
        <v>0.49960099381563683</v>
      </c>
      <c r="G93" s="10">
        <f>SLOPE(E$10:E93,A$10:A93)</f>
        <v>-0.09991379760977054</v>
      </c>
      <c r="H93" s="10">
        <f>RSQ(E$10:E93,A$10:A93)</f>
        <v>0.9999973324146156</v>
      </c>
      <c r="I93" s="14">
        <f t="shared" si="3"/>
        <v>5.000320333803236</v>
      </c>
    </row>
    <row r="94" spans="1:9" ht="14.25">
      <c r="A94" s="30">
        <v>4.35</v>
      </c>
      <c r="B94" s="26">
        <v>2.923</v>
      </c>
      <c r="C94" s="6">
        <f t="shared" si="4"/>
        <v>0.6600000000000007</v>
      </c>
      <c r="D94" s="7">
        <f t="shared" si="6"/>
        <v>1.1999999999998765</v>
      </c>
      <c r="E94" s="10">
        <f t="shared" si="5"/>
        <v>0.0648932534776332</v>
      </c>
      <c r="F94" s="10">
        <f>INTERCEPT(E$10:E94,A$10:A94)</f>
        <v>0.4996030759791572</v>
      </c>
      <c r="G94" s="10">
        <f>SLOPE(E$10:E94,A$10:A94)</f>
        <v>-0.09991515554250116</v>
      </c>
      <c r="H94" s="10">
        <f>RSQ(E$10:E94,A$10:A94)</f>
        <v>0.9999974204293378</v>
      </c>
      <c r="I94" s="14">
        <f t="shared" si="3"/>
        <v>5.000273214473852</v>
      </c>
    </row>
    <row r="95" spans="1:9" ht="14.25">
      <c r="A95" s="30">
        <v>4.4</v>
      </c>
      <c r="B95" s="26">
        <v>2.958</v>
      </c>
      <c r="C95" s="6">
        <f t="shared" si="4"/>
        <v>0.6999999999999929</v>
      </c>
      <c r="D95" s="7">
        <f t="shared" si="6"/>
        <v>0.799999999999846</v>
      </c>
      <c r="E95" s="10">
        <f t="shared" si="5"/>
        <v>0.05992373843905289</v>
      </c>
      <c r="F95" s="10">
        <f>INTERCEPT(E$10:E95,A$10:A95)</f>
        <v>0.49960438491880915</v>
      </c>
      <c r="G95" s="10">
        <f>SLOPE(E$10:E95,A$10:A95)</f>
        <v>-0.09991600001969599</v>
      </c>
      <c r="H95" s="10">
        <f>RSQ(E$10:E95,A$10:A95)</f>
        <v>0.9999975074217833</v>
      </c>
      <c r="I95" s="14">
        <f t="shared" si="3"/>
        <v>5.000244053207939</v>
      </c>
    </row>
    <row r="96" spans="1:9" ht="14.25">
      <c r="A96" s="30">
        <v>4.45</v>
      </c>
      <c r="B96" s="26">
        <v>2.996</v>
      </c>
      <c r="C96" s="6">
        <f t="shared" si="4"/>
        <v>0.7599999999999989</v>
      </c>
      <c r="D96" s="7">
        <f t="shared" si="6"/>
        <v>1.2000000000001039</v>
      </c>
      <c r="E96" s="10">
        <f t="shared" si="5"/>
        <v>0.054953819646875436</v>
      </c>
      <c r="F96" s="10">
        <f>INTERCEPT(E$10:E96,A$10:A96)</f>
        <v>0.49960498322793234</v>
      </c>
      <c r="G96" s="10">
        <f>SLOPE(E$10:E96,A$10:A96)</f>
        <v>-0.09991638191913625</v>
      </c>
      <c r="H96" s="10">
        <f>RSQ(E$10:E96,A$10:A96)</f>
        <v>0.9999975920003167</v>
      </c>
      <c r="I96" s="14">
        <f t="shared" si="3"/>
        <v>5.000230929421261</v>
      </c>
    </row>
    <row r="97" spans="1:9" ht="14.25">
      <c r="A97" s="30">
        <v>4.5</v>
      </c>
      <c r="B97" s="26">
        <v>3.038</v>
      </c>
      <c r="C97" s="6">
        <f t="shared" si="4"/>
        <v>0.8399999999999993</v>
      </c>
      <c r="D97" s="7">
        <f t="shared" si="6"/>
        <v>1.6000000000000139</v>
      </c>
      <c r="E97" s="10">
        <f t="shared" si="5"/>
        <v>0.04993401671164895</v>
      </c>
      <c r="F97" s="10">
        <f>INTERCEPT(E$10:E97,A$10:A97)</f>
        <v>0.4996061294354441</v>
      </c>
      <c r="G97" s="10">
        <f>SLOPE(E$10:E97,A$10:A97)</f>
        <v>-0.09991710583967002</v>
      </c>
      <c r="H97" s="10">
        <f>RSQ(E$10:E97,A$10:A97)</f>
        <v>0.9999976716975788</v>
      </c>
      <c r="I97" s="14">
        <f t="shared" si="3"/>
        <v>5.000206173276546</v>
      </c>
    </row>
    <row r="98" spans="1:9" ht="14.25">
      <c r="A98" s="30">
        <v>4.55</v>
      </c>
      <c r="B98" s="26">
        <v>3.084</v>
      </c>
      <c r="C98" s="6">
        <f t="shared" si="4"/>
        <v>0.9200000000000085</v>
      </c>
      <c r="D98" s="7">
        <f t="shared" si="6"/>
        <v>1.6000000000001893</v>
      </c>
      <c r="E98" s="10">
        <f t="shared" si="5"/>
        <v>0.04495673417395923</v>
      </c>
      <c r="F98" s="10">
        <f>INTERCEPT(E$10:E98,A$10:A98)</f>
        <v>0.49960676616811184</v>
      </c>
      <c r="G98" s="10">
        <f>SLOPE(E$10:E98,A$10:A98)</f>
        <v>-0.09991750379758738</v>
      </c>
      <c r="H98" s="10">
        <f>RSQ(E$10:E98,A$10:A98)</f>
        <v>0.9999977488653812</v>
      </c>
      <c r="I98" s="14">
        <f t="shared" si="3"/>
        <v>5.000192630714774</v>
      </c>
    </row>
    <row r="99" spans="1:9" ht="14.25">
      <c r="A99" s="30">
        <v>4.6</v>
      </c>
      <c r="B99" s="26">
        <v>3.135</v>
      </c>
      <c r="C99" s="6">
        <f t="shared" si="4"/>
        <v>1.0199999999999978</v>
      </c>
      <c r="D99" s="7">
        <f t="shared" si="6"/>
        <v>1.9999999999997935</v>
      </c>
      <c r="E99" s="10">
        <f t="shared" si="5"/>
        <v>0.040012219509384155</v>
      </c>
      <c r="F99" s="10">
        <f>INTERCEPT(E$10:E99,A$10:A99)</f>
        <v>0.4996061509865277</v>
      </c>
      <c r="G99" s="10">
        <f>SLOPE(E$10:E99,A$10:A99)</f>
        <v>-0.09991712327289616</v>
      </c>
      <c r="H99" s="10">
        <f>RSQ(E$10:E99,A$10:A99)</f>
        <v>0.9999978226364208</v>
      </c>
      <c r="I99" s="14">
        <f t="shared" si="3"/>
        <v>5.000205516545856</v>
      </c>
    </row>
    <row r="100" spans="1:9" ht="14.25">
      <c r="A100" s="30">
        <v>4.65</v>
      </c>
      <c r="B100" s="26">
        <v>3.194</v>
      </c>
      <c r="C100" s="6">
        <f t="shared" si="4"/>
        <v>1.1799999999999864</v>
      </c>
      <c r="D100" s="7">
        <f t="shared" si="6"/>
        <v>3.1999999999997835</v>
      </c>
      <c r="E100" s="10">
        <f t="shared" si="5"/>
        <v>0.034961508759126694</v>
      </c>
      <c r="F100" s="10">
        <f>INTERCEPT(E$10:E100,A$10:A100)</f>
        <v>0.49960685377267827</v>
      </c>
      <c r="G100" s="10">
        <f>SLOPE(E$10:E100,A$10:A100)</f>
        <v>-0.09991755355013121</v>
      </c>
      <c r="H100" s="10">
        <f>RSQ(E$10:E100,A$10:A100)</f>
        <v>0.99999789310525</v>
      </c>
      <c r="I100" s="14">
        <f t="shared" si="3"/>
        <v>5.00019101770754</v>
      </c>
    </row>
    <row r="101" spans="1:9" ht="14.25">
      <c r="A101" s="30">
        <v>4.7</v>
      </c>
      <c r="B101" s="26">
        <v>3.261</v>
      </c>
      <c r="C101" s="6">
        <f t="shared" si="4"/>
        <v>1.340000000000008</v>
      </c>
      <c r="D101" s="7">
        <f t="shared" si="6"/>
        <v>3.2000000000003883</v>
      </c>
      <c r="E101" s="10">
        <f t="shared" si="5"/>
        <v>0.029990749981170683</v>
      </c>
      <c r="F101" s="10">
        <f>INTERCEPT(E$10:E101,A$10:A101)</f>
        <v>0.49960693713137017</v>
      </c>
      <c r="G101" s="10">
        <f>SLOPE(E$10:E101,A$10:A101)</f>
        <v>-0.0999176040705505</v>
      </c>
      <c r="H101" s="10">
        <f>RSQ(E$10:E101,A$10:A101)</f>
        <v>0.9999979610638513</v>
      </c>
      <c r="I101" s="14">
        <f t="shared" si="3"/>
        <v>5.000189323781266</v>
      </c>
    </row>
    <row r="102" spans="1:9" ht="14.25">
      <c r="A102" s="30">
        <v>4.75</v>
      </c>
      <c r="B102" s="26">
        <v>3.341</v>
      </c>
      <c r="C102" s="6">
        <f t="shared" si="4"/>
        <v>1.6000000000000072</v>
      </c>
      <c r="D102" s="7">
        <f t="shared" si="6"/>
        <v>5.200000000000001</v>
      </c>
      <c r="E102" s="10">
        <f t="shared" si="5"/>
        <v>0.02496802114833345</v>
      </c>
      <c r="F102" s="10">
        <f>INTERCEPT(E$10:E102,A$10:A102)</f>
        <v>0.4996076302598972</v>
      </c>
      <c r="G102" s="10">
        <f>SLOPE(E$10:E102,A$10:A102)</f>
        <v>-0.09991801994766676</v>
      </c>
      <c r="H102" s="10">
        <f>RSQ(E$10:E102,A$10:A102)</f>
        <v>0.9999980256270982</v>
      </c>
      <c r="I102" s="14">
        <f t="shared" si="3"/>
        <v>5.0001754490488555</v>
      </c>
    </row>
    <row r="103" spans="1:9" ht="14.25">
      <c r="A103" s="30">
        <v>4.8</v>
      </c>
      <c r="B103" s="26">
        <v>3.438</v>
      </c>
      <c r="C103" s="6">
        <f t="shared" si="4"/>
        <v>1.9400000000000064</v>
      </c>
      <c r="D103" s="7">
        <f t="shared" si="6"/>
        <v>6.800000000000008</v>
      </c>
      <c r="E103" s="10">
        <f t="shared" si="5"/>
        <v>0.019988516291523283</v>
      </c>
      <c r="F103" s="10">
        <f>INTERCEPT(E$10:E103,A$10:A103)</f>
        <v>0.49960791568882823</v>
      </c>
      <c r="G103" s="10">
        <f>SLOPE(E$10:E103,A$10:A103)</f>
        <v>-0.09991818950940794</v>
      </c>
      <c r="H103" s="10">
        <f>RSQ(E$10:E103,A$10:A103)</f>
        <v>0.999998087893771</v>
      </c>
      <c r="I103" s="14">
        <f t="shared" si="3"/>
        <v>5.000169820348746</v>
      </c>
    </row>
    <row r="104" spans="1:9" ht="14.25">
      <c r="A104" s="30">
        <v>4.85</v>
      </c>
      <c r="B104" s="26">
        <v>3.563</v>
      </c>
      <c r="C104" s="6">
        <f t="shared" si="4"/>
        <v>2.500000000000009</v>
      </c>
      <c r="D104" s="7">
        <f t="shared" si="6"/>
        <v>11.20000000000009</v>
      </c>
      <c r="E104" s="10">
        <f t="shared" si="5"/>
        <v>0.015002948963792288</v>
      </c>
      <c r="F104" s="10">
        <f>INTERCEPT(E$10:E104,A$10:A104)</f>
        <v>0.4996079547799795</v>
      </c>
      <c r="G104" s="10">
        <f>SLOPE(E$10:E104,A$10:A104)</f>
        <v>-0.0999182125042028</v>
      </c>
      <c r="H104" s="10">
        <f>RSQ(E$10:E104,A$10:A104)</f>
        <v>0.9999981476461912</v>
      </c>
      <c r="I104" s="14">
        <f t="shared" si="3"/>
        <v>5.000169060860299</v>
      </c>
    </row>
    <row r="105" spans="1:9" ht="14.25">
      <c r="A105" s="30">
        <v>4.9</v>
      </c>
      <c r="B105" s="26">
        <v>3.74</v>
      </c>
      <c r="C105" s="6">
        <f t="shared" si="4"/>
        <v>3.5399999999999507</v>
      </c>
      <c r="D105" s="7">
        <f t="shared" si="6"/>
        <v>20.79999999999891</v>
      </c>
      <c r="E105" s="10">
        <f t="shared" si="5"/>
        <v>0.009990157713768792</v>
      </c>
      <c r="F105" s="10">
        <f>INTERCEPT(E$10:E105,A$10:A105)</f>
        <v>0.4996083652711627</v>
      </c>
      <c r="G105" s="10">
        <f>SLOPE(E$10:E105,A$10:A105)</f>
        <v>-0.09991845162528039</v>
      </c>
      <c r="H105" s="10">
        <f>RSQ(E$10:E105,A$10:A105)</f>
        <v>0.9999982047645214</v>
      </c>
      <c r="I105" s="14">
        <f t="shared" si="3"/>
        <v>5.000161202905957</v>
      </c>
    </row>
    <row r="106" spans="1:9" ht="14.25">
      <c r="A106" s="30">
        <v>4.95</v>
      </c>
      <c r="B106" s="26">
        <v>4.041</v>
      </c>
      <c r="C106" s="6">
        <f t="shared" si="4"/>
        <v>6.020000000000024</v>
      </c>
      <c r="D106" s="7">
        <f t="shared" si="6"/>
        <v>49.60000000000077</v>
      </c>
      <c r="E106" s="10">
        <f t="shared" si="5"/>
        <v>0.004999973433114217</v>
      </c>
      <c r="F106" s="10">
        <f>INTERCEPT(E$10:E106,A$10:A106)</f>
        <v>0.4996086290739108</v>
      </c>
      <c r="G106" s="10">
        <f>SLOPE(E$10:E106,A$10:A106)</f>
        <v>-0.09991860381917356</v>
      </c>
      <c r="H106" s="10">
        <f>RSQ(E$10:E106,A$10:A106)</f>
        <v>0.9999982596524462</v>
      </c>
      <c r="I106" s="14">
        <f t="shared" si="3"/>
        <v>5.000156226943195</v>
      </c>
    </row>
    <row r="107" spans="1:9" ht="14.25">
      <c r="A107" s="30">
        <v>5</v>
      </c>
      <c r="B107" s="26">
        <v>6.885</v>
      </c>
      <c r="C107" s="6">
        <f t="shared" si="4"/>
        <v>56.88000000000019</v>
      </c>
      <c r="D107" s="7">
        <f t="shared" si="6"/>
        <v>1017.2000000000069</v>
      </c>
      <c r="E107" s="10">
        <f t="shared" si="5"/>
        <v>7.167417281487634E-06</v>
      </c>
      <c r="F107" s="10">
        <f>INTERCEPT(E$10:E107,A$10:A107)</f>
        <v>0.4996088118133212</v>
      </c>
      <c r="G107" s="10">
        <f>SLOPE(E$10:E107,A$10:A107)</f>
        <v>-0.09991870824169378</v>
      </c>
      <c r="H107" s="10">
        <f>RSQ(E$10:E107,A$10:A107)</f>
        <v>0.9999983123587385</v>
      </c>
      <c r="I107" s="14">
        <f t="shared" si="3"/>
        <v>5.00015283028695</v>
      </c>
    </row>
    <row r="108" spans="1:5" ht="14.25">
      <c r="A108" s="30">
        <v>5.05</v>
      </c>
      <c r="B108" s="26">
        <v>9.728</v>
      </c>
      <c r="C108" s="6">
        <f t="shared" si="4"/>
        <v>56.8600000000002</v>
      </c>
      <c r="D108" s="7">
        <f t="shared" si="6"/>
        <v>-0.39999999999977975</v>
      </c>
      <c r="E108" s="10">
        <f t="shared" si="5"/>
        <v>1.0298105182713716E-08</v>
      </c>
    </row>
    <row r="109" spans="1:5" ht="14.25">
      <c r="A109" s="30">
        <v>5.1</v>
      </c>
      <c r="B109" s="26">
        <v>10.029</v>
      </c>
      <c r="C109" s="6">
        <f t="shared" si="4"/>
        <v>6.020000000000024</v>
      </c>
      <c r="D109" s="7">
        <f t="shared" si="6"/>
        <v>-1016.8000000000071</v>
      </c>
      <c r="E109" s="10">
        <f t="shared" si="5"/>
        <v>5.154085264552996E-09</v>
      </c>
    </row>
    <row r="110" spans="1:5" ht="14.25">
      <c r="A110" s="30">
        <v>5.15</v>
      </c>
      <c r="B110" s="26">
        <v>10.205</v>
      </c>
      <c r="C110" s="6">
        <f t="shared" si="4"/>
        <v>3.519999999999953</v>
      </c>
      <c r="D110" s="7">
        <f t="shared" si="6"/>
        <v>-50.000000000001606</v>
      </c>
      <c r="E110" s="10">
        <f t="shared" si="5"/>
        <v>3.4398976176855356E-09</v>
      </c>
    </row>
    <row r="111" spans="1:5" ht="14.25">
      <c r="A111" s="30">
        <v>5.2</v>
      </c>
      <c r="B111" s="26">
        <v>10.329</v>
      </c>
      <c r="C111" s="6">
        <f t="shared" si="4"/>
        <v>2.48000000000002</v>
      </c>
      <c r="D111" s="7">
        <f t="shared" si="6"/>
        <v>-20.799999999998363</v>
      </c>
      <c r="E111" s="10">
        <f t="shared" si="5"/>
        <v>2.5878498694418545E-09</v>
      </c>
    </row>
    <row r="112" spans="1:5" ht="14.25">
      <c r="A112" s="30">
        <v>5.25</v>
      </c>
      <c r="B112" s="26">
        <v>10.426</v>
      </c>
      <c r="C112" s="6">
        <f t="shared" si="4"/>
        <v>1.9399999999999975</v>
      </c>
      <c r="D112" s="7">
        <f t="shared" si="6"/>
        <v>-10.800000000000487</v>
      </c>
      <c r="E112" s="10">
        <f t="shared" si="5"/>
        <v>2.071725837406288E-09</v>
      </c>
    </row>
    <row r="113" spans="1:5" ht="14.25">
      <c r="A113" s="30">
        <v>5.3</v>
      </c>
      <c r="B113" s="26">
        <v>10.504</v>
      </c>
      <c r="C113" s="6">
        <f t="shared" si="4"/>
        <v>1.5599999999999936</v>
      </c>
      <c r="D113" s="7">
        <f t="shared" si="6"/>
        <v>-7.6000000000001044</v>
      </c>
      <c r="E113" s="10">
        <f t="shared" si="5"/>
        <v>1.7327070055465154E-09</v>
      </c>
    </row>
    <row r="114" spans="1:5" ht="14.25">
      <c r="A114" s="30">
        <v>5.35</v>
      </c>
      <c r="B114" s="26">
        <v>10.571</v>
      </c>
      <c r="C114" s="6">
        <f t="shared" si="4"/>
        <v>1.340000000000008</v>
      </c>
      <c r="D114" s="7">
        <f t="shared" si="6"/>
        <v>-4.399999999999727</v>
      </c>
      <c r="E114" s="10">
        <f t="shared" si="5"/>
        <v>1.4863381506719797E-09</v>
      </c>
    </row>
    <row r="115" spans="1:5" ht="14.25">
      <c r="A115" s="30">
        <v>5.4</v>
      </c>
      <c r="B115" s="26">
        <v>10.629</v>
      </c>
      <c r="C115" s="6">
        <f t="shared" si="4"/>
        <v>1.1599999999999802</v>
      </c>
      <c r="D115" s="7">
        <f t="shared" si="6"/>
        <v>-3.600000000000571</v>
      </c>
      <c r="E115" s="10">
        <f t="shared" si="5"/>
        <v>1.3016965827499611E-09</v>
      </c>
    </row>
    <row r="116" spans="1:5" ht="14.25">
      <c r="A116" s="30">
        <v>5.45</v>
      </c>
      <c r="B116" s="26">
        <v>10.679</v>
      </c>
      <c r="C116" s="6">
        <f t="shared" si="4"/>
        <v>1.0000000000000178</v>
      </c>
      <c r="D116" s="7">
        <f t="shared" si="6"/>
        <v>-3.1999999999992026</v>
      </c>
      <c r="E116" s="10">
        <f t="shared" si="5"/>
        <v>1.1611853567693154E-09</v>
      </c>
    </row>
    <row r="117" spans="1:5" ht="14.25">
      <c r="A117" s="30">
        <v>5.5</v>
      </c>
      <c r="B117" s="26">
        <v>10.725</v>
      </c>
      <c r="C117" s="6">
        <f t="shared" si="4"/>
        <v>0.9199999999999907</v>
      </c>
      <c r="D117" s="7">
        <f t="shared" si="6"/>
        <v>-1.6000000000005468</v>
      </c>
      <c r="E117" s="10">
        <f t="shared" si="5"/>
        <v>1.0454252446668385E-09</v>
      </c>
    </row>
    <row r="118" spans="1:5" ht="14.25">
      <c r="A118" s="30">
        <v>5.55</v>
      </c>
      <c r="B118" s="26">
        <v>10.766</v>
      </c>
      <c r="C118" s="6">
        <f t="shared" si="4"/>
        <v>0.8200000000000103</v>
      </c>
      <c r="D118" s="7">
        <f t="shared" si="6"/>
        <v>-1.9999999999996159</v>
      </c>
      <c r="E118" s="10">
        <f t="shared" si="5"/>
        <v>9.521032843209295E-10</v>
      </c>
    </row>
    <row r="119" spans="1:5" ht="14.25">
      <c r="A119" s="30">
        <v>5.6</v>
      </c>
      <c r="B119" s="26">
        <v>10.803</v>
      </c>
      <c r="C119" s="6">
        <f t="shared" si="4"/>
        <v>0.7400000000000189</v>
      </c>
      <c r="D119" s="7">
        <f t="shared" si="6"/>
        <v>-1.599999999999834</v>
      </c>
      <c r="E119" s="10">
        <f t="shared" si="5"/>
        <v>8.751344726432133E-10</v>
      </c>
    </row>
    <row r="120" spans="1:5" ht="14.25">
      <c r="A120" s="30">
        <v>5.65</v>
      </c>
      <c r="B120" s="26">
        <v>10.837</v>
      </c>
      <c r="C120" s="6">
        <f t="shared" si="4"/>
        <v>0.6799999999999687</v>
      </c>
      <c r="D120" s="7">
        <f t="shared" si="6"/>
        <v>-1.2000000000010067</v>
      </c>
      <c r="E120" s="10">
        <f t="shared" si="5"/>
        <v>8.099629783438633E-10</v>
      </c>
    </row>
    <row r="121" spans="1:5" ht="14.25">
      <c r="A121" s="30">
        <v>5.7</v>
      </c>
      <c r="B121" s="26">
        <v>10.869</v>
      </c>
      <c r="C121" s="6">
        <f t="shared" si="4"/>
        <v>0.6400000000000028</v>
      </c>
      <c r="D121" s="7">
        <f t="shared" si="6"/>
        <v>-0.7999999999993077</v>
      </c>
      <c r="E121" s="10">
        <f t="shared" si="5"/>
        <v>7.531044176992109E-10</v>
      </c>
    </row>
    <row r="122" spans="1:4" ht="14.25">
      <c r="A122" s="30">
        <v>5.75</v>
      </c>
      <c r="B122" s="26">
        <v>10.899</v>
      </c>
      <c r="C122" s="6">
        <f t="shared" si="4"/>
        <v>0.5999999999999893</v>
      </c>
      <c r="D122" s="7">
        <f t="shared" si="6"/>
        <v>-0.8000000000002723</v>
      </c>
    </row>
    <row r="123" spans="1:4" ht="14.25">
      <c r="A123" s="30">
        <v>5.8</v>
      </c>
      <c r="B123" s="26">
        <v>10.926</v>
      </c>
      <c r="C123" s="6">
        <f t="shared" si="4"/>
        <v>0.5400000000000224</v>
      </c>
      <c r="D123" s="7">
        <f t="shared" si="6"/>
        <v>-1.1999999999993436</v>
      </c>
    </row>
    <row r="124" spans="1:4" ht="14.25">
      <c r="A124" s="30">
        <v>5.85</v>
      </c>
      <c r="B124" s="26">
        <v>10.952</v>
      </c>
      <c r="C124" s="6">
        <f t="shared" si="4"/>
        <v>0.5199999999999979</v>
      </c>
      <c r="D124" s="7">
        <f t="shared" si="6"/>
        <v>-0.4000000000004903</v>
      </c>
    </row>
    <row r="125" spans="1:4" ht="14.25">
      <c r="A125" s="30">
        <v>5.9</v>
      </c>
      <c r="B125" s="26">
        <v>10.977</v>
      </c>
      <c r="C125" s="6">
        <f t="shared" si="4"/>
        <v>0.5</v>
      </c>
      <c r="D125" s="7">
        <f t="shared" si="6"/>
        <v>-0.3999999999999596</v>
      </c>
    </row>
    <row r="126" spans="1:4" ht="14.25">
      <c r="A126" s="30">
        <v>5.95</v>
      </c>
      <c r="B126" s="26">
        <v>11</v>
      </c>
      <c r="C126" s="6">
        <f t="shared" si="4"/>
        <v>0.45999999999999536</v>
      </c>
      <c r="D126" s="7">
        <f t="shared" si="6"/>
        <v>-0.8000000000000815</v>
      </c>
    </row>
    <row r="127" spans="1:4" ht="14.25">
      <c r="A127" s="30">
        <v>6</v>
      </c>
      <c r="B127" s="26">
        <v>11.022</v>
      </c>
      <c r="C127" s="6">
        <f t="shared" si="4"/>
        <v>0.4400000000000064</v>
      </c>
      <c r="D127" s="7">
        <f t="shared" si="6"/>
        <v>-0.39999999999978086</v>
      </c>
    </row>
    <row r="128" spans="1:4" ht="14.25">
      <c r="A128" s="30">
        <v>6.05</v>
      </c>
      <c r="B128" s="26">
        <v>11.043</v>
      </c>
      <c r="C128" s="6">
        <f t="shared" si="4"/>
        <v>0.4199999999999819</v>
      </c>
      <c r="D128" s="7">
        <f t="shared" si="6"/>
        <v>-0.4000000000004914</v>
      </c>
    </row>
    <row r="129" spans="1:4" ht="14.25">
      <c r="A129" s="30">
        <v>6.1</v>
      </c>
      <c r="B129" s="26">
        <v>11.062</v>
      </c>
      <c r="C129" s="6">
        <f t="shared" si="4"/>
        <v>0.3800000000000039</v>
      </c>
      <c r="D129" s="7">
        <f t="shared" si="6"/>
        <v>-0.7999999999995628</v>
      </c>
    </row>
    <row r="130" spans="1:4" ht="14.25">
      <c r="A130" s="30">
        <v>6.15</v>
      </c>
      <c r="B130" s="26">
        <v>11.081</v>
      </c>
      <c r="C130" s="6">
        <f t="shared" si="4"/>
        <v>0.3799999999999972</v>
      </c>
      <c r="D130" s="7">
        <f t="shared" si="6"/>
        <v>-1.3433698597964442E-13</v>
      </c>
    </row>
    <row r="131" spans="1:4" ht="14.25">
      <c r="A131" s="30">
        <v>6.2</v>
      </c>
      <c r="B131" s="26">
        <v>11.099</v>
      </c>
      <c r="C131" s="6">
        <f t="shared" si="4"/>
        <v>0.3600000000000149</v>
      </c>
      <c r="D131" s="7">
        <f t="shared" si="6"/>
        <v>-0.3999999999996394</v>
      </c>
    </row>
    <row r="132" spans="1:4" ht="14.25">
      <c r="A132" s="30">
        <v>6.25</v>
      </c>
      <c r="B132" s="26">
        <v>11.117</v>
      </c>
      <c r="C132" s="6">
        <f t="shared" si="4"/>
        <v>0.3600000000000149</v>
      </c>
      <c r="D132" s="7">
        <f t="shared" si="6"/>
        <v>0</v>
      </c>
    </row>
    <row r="133" spans="1:4" ht="14.25">
      <c r="A133" s="30">
        <v>6.3</v>
      </c>
      <c r="B133" s="26">
        <v>11.133</v>
      </c>
      <c r="C133" s="6">
        <f t="shared" si="4"/>
        <v>0.31999999999996587</v>
      </c>
      <c r="D133" s="7">
        <f t="shared" si="6"/>
        <v>-0.8000000000009839</v>
      </c>
    </row>
    <row r="134" spans="1:4" ht="14.25">
      <c r="A134" s="30">
        <v>6.35</v>
      </c>
      <c r="B134" s="26">
        <v>11.149</v>
      </c>
      <c r="C134" s="6">
        <f t="shared" si="4"/>
        <v>0.3200000000000014</v>
      </c>
      <c r="D134" s="7">
        <f t="shared" si="6"/>
        <v>7.105427357601027E-13</v>
      </c>
    </row>
    <row r="135" spans="1:4" ht="14.25">
      <c r="A135" s="30">
        <v>6.4</v>
      </c>
      <c r="B135" s="26">
        <v>11.165</v>
      </c>
      <c r="C135" s="6">
        <f t="shared" si="4"/>
        <v>0.31999999999999573</v>
      </c>
      <c r="D135" s="7">
        <f t="shared" si="6"/>
        <v>-1.1324274851176637E-13</v>
      </c>
    </row>
    <row r="136" spans="1:4" ht="14.25">
      <c r="A136" s="30">
        <v>6.45</v>
      </c>
      <c r="B136" s="26">
        <v>11.18</v>
      </c>
      <c r="C136" s="6">
        <f aca="true" t="shared" si="7" ref="C136:C199">(B136-B135)/(A136-A135)</f>
        <v>0.3000000000000124</v>
      </c>
      <c r="D136" s="7">
        <f t="shared" si="6"/>
        <v>-0.3999999999996605</v>
      </c>
    </row>
    <row r="137" spans="1:4" ht="14.25">
      <c r="A137" s="30">
        <v>6.5</v>
      </c>
      <c r="B137" s="26">
        <v>11.194</v>
      </c>
      <c r="C137" s="6">
        <f t="shared" si="7"/>
        <v>0.28000000000002345</v>
      </c>
      <c r="D137" s="7">
        <f aca="true" t="shared" si="8" ref="D137:D200">(C137-C136)/(A136-A135)</f>
        <v>-0.39999999999978086</v>
      </c>
    </row>
    <row r="138" spans="1:4" ht="14.25">
      <c r="A138" s="30">
        <v>6.55</v>
      </c>
      <c r="B138" s="26">
        <v>11.208</v>
      </c>
      <c r="C138" s="6">
        <f t="shared" si="7"/>
        <v>0.2799999999999879</v>
      </c>
      <c r="D138" s="7">
        <f t="shared" si="8"/>
        <v>-7.105427357601027E-13</v>
      </c>
    </row>
    <row r="139" spans="1:4" ht="14.25">
      <c r="A139" s="30">
        <v>6.6</v>
      </c>
      <c r="B139" s="26">
        <v>11.221</v>
      </c>
      <c r="C139" s="6">
        <f t="shared" si="7"/>
        <v>0.25999999999999895</v>
      </c>
      <c r="D139" s="7">
        <f t="shared" si="8"/>
        <v>-0.39999999999978086</v>
      </c>
    </row>
    <row r="140" spans="1:4" ht="14.25">
      <c r="A140" s="30">
        <v>6.65</v>
      </c>
      <c r="B140" s="26">
        <v>11.234</v>
      </c>
      <c r="C140" s="6">
        <f t="shared" si="7"/>
        <v>0.2599999999999943</v>
      </c>
      <c r="D140" s="7">
        <f t="shared" si="8"/>
        <v>-9.325873406851348E-14</v>
      </c>
    </row>
    <row r="141" spans="1:4" ht="14.25">
      <c r="A141" s="30">
        <v>6.7</v>
      </c>
      <c r="B141" s="26">
        <v>11.247</v>
      </c>
      <c r="C141" s="6">
        <f t="shared" si="7"/>
        <v>0.25999999999999895</v>
      </c>
      <c r="D141" s="7">
        <f t="shared" si="8"/>
        <v>9.325873406851182E-14</v>
      </c>
    </row>
    <row r="142" spans="1:4" ht="14.25">
      <c r="A142" s="30">
        <v>6.75</v>
      </c>
      <c r="B142" s="26">
        <v>11.259</v>
      </c>
      <c r="C142" s="6">
        <f t="shared" si="7"/>
        <v>0.24000000000000996</v>
      </c>
      <c r="D142" s="7">
        <f t="shared" si="8"/>
        <v>-0.3999999999997814</v>
      </c>
    </row>
    <row r="143" spans="1:4" ht="14.25">
      <c r="A143" s="30">
        <v>6.8</v>
      </c>
      <c r="B143" s="26">
        <v>11.271</v>
      </c>
      <c r="C143" s="6">
        <f t="shared" si="7"/>
        <v>0.24000000000000996</v>
      </c>
      <c r="D143" s="7">
        <f t="shared" si="8"/>
        <v>0</v>
      </c>
    </row>
    <row r="144" spans="1:4" ht="14.25">
      <c r="A144" s="30">
        <v>6.85</v>
      </c>
      <c r="B144" s="26">
        <v>11.282</v>
      </c>
      <c r="C144" s="6">
        <f t="shared" si="7"/>
        <v>0.21999999999998543</v>
      </c>
      <c r="D144" s="7">
        <f t="shared" si="8"/>
        <v>-0.40000000000049196</v>
      </c>
    </row>
    <row r="145" spans="1:4" ht="14.25">
      <c r="A145" s="30">
        <v>6.9</v>
      </c>
      <c r="B145" s="26">
        <v>11.294</v>
      </c>
      <c r="C145" s="6">
        <f t="shared" si="7"/>
        <v>0.24000000000000568</v>
      </c>
      <c r="D145" s="7">
        <f t="shared" si="8"/>
        <v>0.4000000000004065</v>
      </c>
    </row>
    <row r="146" spans="1:4" ht="14.25">
      <c r="A146" s="30">
        <v>6.95</v>
      </c>
      <c r="B146" s="26">
        <v>11.305</v>
      </c>
      <c r="C146" s="6">
        <f t="shared" si="7"/>
        <v>0.21999999999998543</v>
      </c>
      <c r="D146" s="7">
        <f t="shared" si="8"/>
        <v>-0.40000000000039937</v>
      </c>
    </row>
    <row r="147" spans="1:4" ht="14.25">
      <c r="A147" s="30">
        <v>7</v>
      </c>
      <c r="B147" s="26">
        <v>11.315</v>
      </c>
      <c r="C147" s="6">
        <f t="shared" si="7"/>
        <v>0.19999999999999646</v>
      </c>
      <c r="D147" s="7">
        <f t="shared" si="8"/>
        <v>-0.39999999999978086</v>
      </c>
    </row>
    <row r="148" spans="1:4" ht="14.25">
      <c r="A148" s="30">
        <v>7.05</v>
      </c>
      <c r="B148" s="26">
        <v>11.325</v>
      </c>
      <c r="C148" s="6">
        <f t="shared" si="7"/>
        <v>0.19999999999999646</v>
      </c>
      <c r="D148" s="7">
        <f t="shared" si="8"/>
        <v>0</v>
      </c>
    </row>
    <row r="149" spans="1:4" ht="14.25">
      <c r="A149" s="30">
        <v>7.1</v>
      </c>
      <c r="B149" s="26">
        <v>11.336</v>
      </c>
      <c r="C149" s="6">
        <f t="shared" si="7"/>
        <v>0.22000000000002096</v>
      </c>
      <c r="D149" s="7">
        <f t="shared" si="8"/>
        <v>0.4000000000004914</v>
      </c>
    </row>
    <row r="150" spans="1:4" ht="14.25">
      <c r="A150" s="30">
        <v>7.15</v>
      </c>
      <c r="B150" s="26">
        <v>11.345</v>
      </c>
      <c r="C150" s="6">
        <f t="shared" si="7"/>
        <v>0.18000000000000427</v>
      </c>
      <c r="D150" s="7">
        <f t="shared" si="8"/>
        <v>-0.8000000000003367</v>
      </c>
    </row>
    <row r="151" spans="1:4" ht="14.25">
      <c r="A151" s="30">
        <v>7.2</v>
      </c>
      <c r="B151" s="26">
        <v>11.355</v>
      </c>
      <c r="C151" s="6">
        <f t="shared" si="7"/>
        <v>0.19999999999999646</v>
      </c>
      <c r="D151" s="7">
        <f t="shared" si="8"/>
        <v>0.39999999999983815</v>
      </c>
    </row>
    <row r="152" spans="1:4" ht="14.25">
      <c r="A152" s="30">
        <v>7.25</v>
      </c>
      <c r="B152" s="26">
        <v>11.364</v>
      </c>
      <c r="C152" s="6">
        <f t="shared" si="7"/>
        <v>0.18000000000000746</v>
      </c>
      <c r="D152" s="7">
        <f t="shared" si="8"/>
        <v>-0.3999999999997814</v>
      </c>
    </row>
    <row r="153" spans="1:4" ht="14.25">
      <c r="A153" s="30">
        <v>7.3</v>
      </c>
      <c r="B153" s="26">
        <v>11.374</v>
      </c>
      <c r="C153" s="6">
        <f t="shared" si="7"/>
        <v>0.19999999999999646</v>
      </c>
      <c r="D153" s="7">
        <f t="shared" si="8"/>
        <v>0.3999999999997814</v>
      </c>
    </row>
    <row r="154" spans="1:4" ht="14.25">
      <c r="A154" s="30">
        <v>7.35</v>
      </c>
      <c r="B154" s="26">
        <v>11.383</v>
      </c>
      <c r="C154" s="6">
        <f t="shared" si="7"/>
        <v>0.17999999999997193</v>
      </c>
      <c r="D154" s="7">
        <f t="shared" si="8"/>
        <v>-0.40000000000049196</v>
      </c>
    </row>
    <row r="155" spans="1:4" ht="14.25">
      <c r="A155" s="30">
        <v>7.4</v>
      </c>
      <c r="B155" s="26">
        <v>11.391</v>
      </c>
      <c r="C155" s="6">
        <f t="shared" si="7"/>
        <v>0.16000000000001563</v>
      </c>
      <c r="D155" s="7">
        <f t="shared" si="8"/>
        <v>-0.3999999999991275</v>
      </c>
    </row>
    <row r="156" spans="1:4" ht="14.25">
      <c r="A156" s="30">
        <v>7.45</v>
      </c>
      <c r="B156" s="26">
        <v>11.4</v>
      </c>
      <c r="C156" s="6">
        <f t="shared" si="7"/>
        <v>0.18000000000000746</v>
      </c>
      <c r="D156" s="7">
        <f t="shared" si="8"/>
        <v>0.39999999999983094</v>
      </c>
    </row>
    <row r="157" spans="1:4" ht="14.25">
      <c r="A157" s="30">
        <v>7.5</v>
      </c>
      <c r="B157" s="26">
        <v>11.408</v>
      </c>
      <c r="C157" s="6">
        <f t="shared" si="7"/>
        <v>0.15999999999998293</v>
      </c>
      <c r="D157" s="7">
        <f t="shared" si="8"/>
        <v>-0.40000000000049196</v>
      </c>
    </row>
    <row r="158" spans="1:4" ht="14.25">
      <c r="A158" s="30">
        <v>7.55</v>
      </c>
      <c r="B158" s="26">
        <v>11.416</v>
      </c>
      <c r="C158" s="6">
        <f t="shared" si="7"/>
        <v>0.16000000000001846</v>
      </c>
      <c r="D158" s="7">
        <f t="shared" si="8"/>
        <v>7.105427357601027E-13</v>
      </c>
    </row>
    <row r="159" spans="1:4" ht="14.25">
      <c r="A159" s="30">
        <v>7.6</v>
      </c>
      <c r="B159" s="26">
        <v>11.425</v>
      </c>
      <c r="C159" s="6">
        <f t="shared" si="7"/>
        <v>0.18000000000000746</v>
      </c>
      <c r="D159" s="7">
        <f t="shared" si="8"/>
        <v>0.3999999999997814</v>
      </c>
    </row>
    <row r="160" spans="1:4" ht="14.25">
      <c r="A160" s="30">
        <v>7.65</v>
      </c>
      <c r="B160" s="26">
        <v>11.432</v>
      </c>
      <c r="C160" s="6">
        <f t="shared" si="7"/>
        <v>0.13999999999999146</v>
      </c>
      <c r="D160" s="7">
        <f t="shared" si="8"/>
        <v>-0.8000000000003228</v>
      </c>
    </row>
    <row r="161" spans="1:4" ht="14.25">
      <c r="A161" s="30">
        <v>7.7</v>
      </c>
      <c r="B161" s="26">
        <v>11.44</v>
      </c>
      <c r="C161" s="6">
        <f t="shared" si="7"/>
        <v>0.15999999999998293</v>
      </c>
      <c r="D161" s="7">
        <f t="shared" si="8"/>
        <v>0.3999999999998237</v>
      </c>
    </row>
    <row r="162" spans="1:4" ht="14.25">
      <c r="A162" s="30">
        <v>7.75</v>
      </c>
      <c r="B162" s="26">
        <v>11.448</v>
      </c>
      <c r="C162" s="6">
        <f t="shared" si="7"/>
        <v>0.16000000000001846</v>
      </c>
      <c r="D162" s="7">
        <f t="shared" si="8"/>
        <v>7.105427357601027E-13</v>
      </c>
    </row>
    <row r="163" spans="1:4" ht="14.25">
      <c r="A163" s="30">
        <v>7.8</v>
      </c>
      <c r="B163" s="26">
        <v>11.455</v>
      </c>
      <c r="C163" s="6">
        <f t="shared" si="7"/>
        <v>0.13999999999999396</v>
      </c>
      <c r="D163" s="7">
        <f t="shared" si="8"/>
        <v>-0.4000000000004914</v>
      </c>
    </row>
    <row r="164" spans="1:4" ht="14.25">
      <c r="A164" s="30">
        <v>7.85</v>
      </c>
      <c r="B164" s="26">
        <v>11.463</v>
      </c>
      <c r="C164" s="6">
        <f t="shared" si="7"/>
        <v>0.15999999999998293</v>
      </c>
      <c r="D164" s="7">
        <f t="shared" si="8"/>
        <v>0.39999999999978086</v>
      </c>
    </row>
    <row r="165" spans="1:4" ht="14.25">
      <c r="A165" s="30">
        <v>7.9</v>
      </c>
      <c r="B165" s="26">
        <v>11.47</v>
      </c>
      <c r="C165" s="6">
        <f t="shared" si="7"/>
        <v>0.140000000000027</v>
      </c>
      <c r="D165" s="7">
        <f t="shared" si="8"/>
        <v>-0.3999999999991203</v>
      </c>
    </row>
    <row r="166" spans="1:4" ht="14.25">
      <c r="A166" s="30">
        <v>7.95</v>
      </c>
      <c r="B166" s="26">
        <v>11.477</v>
      </c>
      <c r="C166" s="6">
        <f t="shared" si="7"/>
        <v>0.13999999999999396</v>
      </c>
      <c r="D166" s="7">
        <f t="shared" si="8"/>
        <v>-6.605826996519588E-13</v>
      </c>
    </row>
    <row r="167" spans="1:4" ht="14.25">
      <c r="A167" s="30">
        <v>8</v>
      </c>
      <c r="B167" s="26">
        <v>11.484</v>
      </c>
      <c r="C167" s="6">
        <f t="shared" si="7"/>
        <v>0.13999999999999396</v>
      </c>
      <c r="D167" s="7">
        <f t="shared" si="8"/>
        <v>0</v>
      </c>
    </row>
    <row r="168" spans="1:4" ht="14.25">
      <c r="A168" s="30">
        <v>8.05</v>
      </c>
      <c r="B168" s="26">
        <v>11.49</v>
      </c>
      <c r="C168" s="6">
        <f t="shared" si="7"/>
        <v>0.12000000000000284</v>
      </c>
      <c r="D168" s="7">
        <f t="shared" si="8"/>
        <v>-0.3999999999998239</v>
      </c>
    </row>
    <row r="169" spans="1:4" ht="14.25">
      <c r="A169" s="30">
        <v>8.1</v>
      </c>
      <c r="B169" s="26">
        <v>11.497</v>
      </c>
      <c r="C169" s="6">
        <f t="shared" si="7"/>
        <v>0.13999999999999646</v>
      </c>
      <c r="D169" s="7">
        <f t="shared" si="8"/>
        <v>0.39999999999986674</v>
      </c>
    </row>
    <row r="170" spans="1:4" ht="14.25">
      <c r="A170" s="30">
        <v>8.15</v>
      </c>
      <c r="B170" s="26">
        <v>11.504</v>
      </c>
      <c r="C170" s="6">
        <f t="shared" si="7"/>
        <v>0.13999999999999146</v>
      </c>
      <c r="D170" s="7">
        <f t="shared" si="8"/>
        <v>-9.992007221626622E-14</v>
      </c>
    </row>
    <row r="171" spans="1:4" ht="14.25">
      <c r="A171" s="30">
        <v>8.2</v>
      </c>
      <c r="B171" s="26">
        <v>11.51</v>
      </c>
      <c r="C171" s="6">
        <f t="shared" si="7"/>
        <v>0.1200000000000071</v>
      </c>
      <c r="D171" s="7">
        <f t="shared" si="8"/>
        <v>-0.3999999999996816</v>
      </c>
    </row>
    <row r="172" spans="1:4" ht="14.25">
      <c r="A172" s="30">
        <v>8.25</v>
      </c>
      <c r="B172" s="26">
        <v>11.517</v>
      </c>
      <c r="C172" s="6">
        <f t="shared" si="7"/>
        <v>0.13999999999999146</v>
      </c>
      <c r="D172" s="7">
        <f t="shared" si="8"/>
        <v>0.3999999999996958</v>
      </c>
    </row>
    <row r="173" spans="1:4" ht="14.25">
      <c r="A173" s="30">
        <v>8.3</v>
      </c>
      <c r="B173" s="26">
        <v>11.523</v>
      </c>
      <c r="C173" s="6">
        <f t="shared" si="7"/>
        <v>0.12000000000000284</v>
      </c>
      <c r="D173" s="7">
        <f t="shared" si="8"/>
        <v>-0.3999999999997668</v>
      </c>
    </row>
    <row r="174" spans="1:4" ht="14.25">
      <c r="A174" s="30">
        <v>8.35</v>
      </c>
      <c r="B174" s="26">
        <v>11.529</v>
      </c>
      <c r="C174" s="6">
        <f t="shared" si="7"/>
        <v>0.1200000000000071</v>
      </c>
      <c r="D174" s="7">
        <f t="shared" si="8"/>
        <v>8.520961713997955E-14</v>
      </c>
    </row>
    <row r="175" spans="1:4" ht="14.25">
      <c r="A175" s="30">
        <v>8.4</v>
      </c>
      <c r="B175" s="26">
        <v>11.535</v>
      </c>
      <c r="C175" s="6">
        <f t="shared" si="7"/>
        <v>0.12000000000000284</v>
      </c>
      <c r="D175" s="7">
        <f t="shared" si="8"/>
        <v>-8.520961713998258E-14</v>
      </c>
    </row>
    <row r="176" spans="1:4" ht="14.25">
      <c r="A176" s="30">
        <v>8.45</v>
      </c>
      <c r="B176" s="26">
        <v>11.541</v>
      </c>
      <c r="C176" s="6">
        <f t="shared" si="7"/>
        <v>0.1200000000000071</v>
      </c>
      <c r="D176" s="7">
        <f t="shared" si="8"/>
        <v>8.520961713997955E-14</v>
      </c>
    </row>
    <row r="177" spans="1:4" ht="14.25">
      <c r="A177" s="30">
        <v>8.5</v>
      </c>
      <c r="B177" s="26">
        <v>11.547</v>
      </c>
      <c r="C177" s="6">
        <f t="shared" si="7"/>
        <v>0.12000000000000284</v>
      </c>
      <c r="D177" s="7">
        <f t="shared" si="8"/>
        <v>-8.520961713998258E-14</v>
      </c>
    </row>
    <row r="178" spans="1:4" ht="14.25">
      <c r="A178" s="30">
        <v>8.55</v>
      </c>
      <c r="B178" s="26">
        <v>11.553</v>
      </c>
      <c r="C178" s="6">
        <f t="shared" si="7"/>
        <v>0.12000000000000284</v>
      </c>
      <c r="D178" s="7">
        <f t="shared" si="8"/>
        <v>0</v>
      </c>
    </row>
    <row r="179" spans="1:4" ht="14.25">
      <c r="A179" s="30">
        <v>8.6</v>
      </c>
      <c r="B179" s="26">
        <v>11.558</v>
      </c>
      <c r="C179" s="6">
        <f t="shared" si="7"/>
        <v>0.09999999999998224</v>
      </c>
      <c r="D179" s="7">
        <f t="shared" si="8"/>
        <v>-0.4000000000004063</v>
      </c>
    </row>
    <row r="180" spans="1:4" ht="14.25">
      <c r="A180" s="30">
        <v>8.65</v>
      </c>
      <c r="B180" s="26">
        <v>11.564</v>
      </c>
      <c r="C180" s="6">
        <f t="shared" si="7"/>
        <v>0.12000000000000284</v>
      </c>
      <c r="D180" s="7">
        <f t="shared" si="8"/>
        <v>0.4000000000004205</v>
      </c>
    </row>
    <row r="181" spans="1:4" ht="14.25">
      <c r="A181" s="30">
        <v>8.7</v>
      </c>
      <c r="B181" s="26">
        <v>11.57</v>
      </c>
      <c r="C181" s="6">
        <f t="shared" si="7"/>
        <v>0.1200000000000071</v>
      </c>
      <c r="D181" s="7">
        <f t="shared" si="8"/>
        <v>8.520961713997955E-14</v>
      </c>
    </row>
    <row r="182" spans="1:4" ht="14.25">
      <c r="A182" s="30">
        <v>8.75</v>
      </c>
      <c r="B182" s="26">
        <v>11.575</v>
      </c>
      <c r="C182" s="6">
        <f t="shared" si="7"/>
        <v>0.09999999999997869</v>
      </c>
      <c r="D182" s="7">
        <f t="shared" si="8"/>
        <v>-0.4000000000005768</v>
      </c>
    </row>
    <row r="183" spans="1:4" ht="14.25">
      <c r="A183" s="30">
        <v>8.8</v>
      </c>
      <c r="B183" s="26">
        <v>11.58</v>
      </c>
      <c r="C183" s="6">
        <f t="shared" si="7"/>
        <v>0.10000000000001422</v>
      </c>
      <c r="D183" s="7">
        <f t="shared" si="8"/>
        <v>7.105427357600901E-13</v>
      </c>
    </row>
    <row r="184" spans="1:4" ht="14.25">
      <c r="A184" s="30">
        <v>8.85</v>
      </c>
      <c r="B184" s="26">
        <v>11.586</v>
      </c>
      <c r="C184" s="6">
        <f t="shared" si="7"/>
        <v>0.1200000000000071</v>
      </c>
      <c r="D184" s="7">
        <f t="shared" si="8"/>
        <v>0.39999999999985203</v>
      </c>
    </row>
    <row r="185" spans="1:4" ht="14.25">
      <c r="A185" s="30">
        <v>8.9</v>
      </c>
      <c r="B185" s="26">
        <v>11.591</v>
      </c>
      <c r="C185" s="6">
        <f t="shared" si="7"/>
        <v>0.09999999999997869</v>
      </c>
      <c r="D185" s="7">
        <f t="shared" si="8"/>
        <v>-0.4000000000005768</v>
      </c>
    </row>
    <row r="186" spans="1:4" ht="14.25">
      <c r="A186" s="30">
        <v>8.95</v>
      </c>
      <c r="B186" s="26">
        <v>11.596</v>
      </c>
      <c r="C186" s="6">
        <f t="shared" si="7"/>
        <v>0.10000000000001777</v>
      </c>
      <c r="D186" s="7">
        <f t="shared" si="8"/>
        <v>7.815970093360991E-13</v>
      </c>
    </row>
    <row r="187" spans="1:4" ht="14.25">
      <c r="A187" s="30">
        <v>9</v>
      </c>
      <c r="B187" s="26">
        <v>11.601</v>
      </c>
      <c r="C187" s="6">
        <f t="shared" si="7"/>
        <v>0.10000000000001422</v>
      </c>
      <c r="D187" s="7">
        <f t="shared" si="8"/>
        <v>-7.105427357601153E-14</v>
      </c>
    </row>
    <row r="188" spans="1:4" ht="14.25">
      <c r="A188" s="30">
        <v>9.05</v>
      </c>
      <c r="B188" s="26">
        <v>11.606</v>
      </c>
      <c r="C188" s="6">
        <f t="shared" si="7"/>
        <v>0.09999999999997869</v>
      </c>
      <c r="D188" s="7">
        <f t="shared" si="8"/>
        <v>-7.105427357600901E-13</v>
      </c>
    </row>
    <row r="189" spans="1:4" ht="14.25">
      <c r="A189" s="30">
        <v>9.1</v>
      </c>
      <c r="B189" s="26">
        <v>11.611</v>
      </c>
      <c r="C189" s="6">
        <f t="shared" si="7"/>
        <v>0.10000000000001777</v>
      </c>
      <c r="D189" s="7">
        <f t="shared" si="8"/>
        <v>7.815970093360991E-13</v>
      </c>
    </row>
    <row r="190" spans="1:4" ht="14.25">
      <c r="A190" s="30">
        <v>9.15</v>
      </c>
      <c r="B190" s="26">
        <v>11.616</v>
      </c>
      <c r="C190" s="6">
        <f t="shared" si="7"/>
        <v>0.09999999999997869</v>
      </c>
      <c r="D190" s="7">
        <f t="shared" si="8"/>
        <v>-7.815970093361269E-13</v>
      </c>
    </row>
    <row r="191" spans="1:4" ht="14.25">
      <c r="A191" s="30">
        <v>9.2</v>
      </c>
      <c r="B191" s="26">
        <v>11.621</v>
      </c>
      <c r="C191" s="6">
        <f t="shared" si="7"/>
        <v>0.10000000000001777</v>
      </c>
      <c r="D191" s="7">
        <f t="shared" si="8"/>
        <v>7.815970093360991E-13</v>
      </c>
    </row>
    <row r="192" spans="1:4" ht="14.25">
      <c r="A192" s="30">
        <v>9.25</v>
      </c>
      <c r="B192" s="26">
        <v>11.626</v>
      </c>
      <c r="C192" s="6">
        <f t="shared" si="7"/>
        <v>0.09999999999997869</v>
      </c>
      <c r="D192" s="7">
        <f t="shared" si="8"/>
        <v>-7.815970093361269E-13</v>
      </c>
    </row>
    <row r="193" spans="1:4" ht="14.25">
      <c r="A193" s="30">
        <v>9.3</v>
      </c>
      <c r="B193" s="26">
        <v>11.63</v>
      </c>
      <c r="C193" s="6">
        <f t="shared" si="7"/>
        <v>0.08000000000002558</v>
      </c>
      <c r="D193" s="7">
        <f t="shared" si="8"/>
        <v>-0.39999999999905655</v>
      </c>
    </row>
    <row r="194" spans="1:4" ht="14.25">
      <c r="A194" s="30">
        <v>9.35</v>
      </c>
      <c r="B194" s="26">
        <v>11.635</v>
      </c>
      <c r="C194" s="6">
        <f t="shared" si="7"/>
        <v>0.09999999999998224</v>
      </c>
      <c r="D194" s="7">
        <f t="shared" si="8"/>
        <v>0.3999999999991276</v>
      </c>
    </row>
    <row r="195" spans="1:4" ht="14.25">
      <c r="A195" s="30">
        <v>9.4</v>
      </c>
      <c r="B195" s="26">
        <v>11.64</v>
      </c>
      <c r="C195" s="6">
        <f t="shared" si="7"/>
        <v>0.10000000000001422</v>
      </c>
      <c r="D195" s="7">
        <f t="shared" si="8"/>
        <v>6.394884621841038E-13</v>
      </c>
    </row>
    <row r="196" spans="1:4" ht="14.25">
      <c r="A196" s="30">
        <v>9.45</v>
      </c>
      <c r="B196" s="26">
        <v>11.644</v>
      </c>
      <c r="C196" s="6">
        <f t="shared" si="7"/>
        <v>0.0799999999999929</v>
      </c>
      <c r="D196" s="7">
        <f t="shared" si="8"/>
        <v>-0.40000000000042074</v>
      </c>
    </row>
    <row r="197" spans="1:4" ht="14.25">
      <c r="A197" s="30">
        <v>9.5</v>
      </c>
      <c r="B197" s="26">
        <v>11.649</v>
      </c>
      <c r="C197" s="6">
        <f t="shared" si="7"/>
        <v>0.09999999999997869</v>
      </c>
      <c r="D197" s="7">
        <f t="shared" si="8"/>
        <v>0.3999999999997244</v>
      </c>
    </row>
    <row r="198" spans="1:4" ht="14.25">
      <c r="A198" s="30">
        <v>9.55</v>
      </c>
      <c r="B198" s="26">
        <v>11.653</v>
      </c>
      <c r="C198" s="6">
        <f t="shared" si="7"/>
        <v>0.08000000000002558</v>
      </c>
      <c r="D198" s="7">
        <f t="shared" si="8"/>
        <v>-0.39999999999905655</v>
      </c>
    </row>
    <row r="199" spans="1:4" ht="14.25">
      <c r="A199" s="30">
        <v>9.6</v>
      </c>
      <c r="B199" s="26">
        <v>11.658</v>
      </c>
      <c r="C199" s="6">
        <f t="shared" si="7"/>
        <v>0.09999999999998224</v>
      </c>
      <c r="D199" s="7">
        <f t="shared" si="8"/>
        <v>0.3999999999991276</v>
      </c>
    </row>
    <row r="200" spans="1:4" ht="14.25">
      <c r="A200" s="30">
        <v>9.65</v>
      </c>
      <c r="B200" s="26">
        <v>11.662</v>
      </c>
      <c r="C200" s="6">
        <f aca="true" t="shared" si="9" ref="C200:C207">(B200-B199)/(A200-A199)</f>
        <v>0.08000000000002558</v>
      </c>
      <c r="D200" s="7">
        <f t="shared" si="8"/>
        <v>-0.3999999999991418</v>
      </c>
    </row>
    <row r="201" spans="1:4" ht="14.25">
      <c r="A201" s="30">
        <v>9.7</v>
      </c>
      <c r="B201" s="26">
        <v>11.666</v>
      </c>
      <c r="C201" s="6">
        <f t="shared" si="9"/>
        <v>0.0799999999999929</v>
      </c>
      <c r="D201" s="7">
        <f aca="true" t="shared" si="10" ref="D201:D207">(C201-C200)/(A200-A199)</f>
        <v>-6.536438057480516E-13</v>
      </c>
    </row>
    <row r="202" spans="1:4" ht="14.25">
      <c r="A202" s="30">
        <v>9.75</v>
      </c>
      <c r="B202" s="26">
        <v>11.67</v>
      </c>
      <c r="C202" s="6">
        <f t="shared" si="9"/>
        <v>0.07999999999999005</v>
      </c>
      <c r="D202" s="7">
        <f t="shared" si="10"/>
        <v>-5.689893001204048E-14</v>
      </c>
    </row>
    <row r="203" spans="1:4" ht="14.25">
      <c r="A203" s="30">
        <v>9.8</v>
      </c>
      <c r="B203" s="26">
        <v>11.675</v>
      </c>
      <c r="C203" s="6">
        <f t="shared" si="9"/>
        <v>0.10000000000001422</v>
      </c>
      <c r="D203" s="7">
        <f t="shared" si="10"/>
        <v>0.40000000000047764</v>
      </c>
    </row>
    <row r="204" spans="1:4" ht="14.25">
      <c r="A204" s="30">
        <v>9.85</v>
      </c>
      <c r="B204" s="26">
        <v>11.679</v>
      </c>
      <c r="C204" s="6">
        <f t="shared" si="9"/>
        <v>0.0799999999999929</v>
      </c>
      <c r="D204" s="7">
        <f t="shared" si="10"/>
        <v>-0.40000000000042074</v>
      </c>
    </row>
    <row r="205" spans="1:4" ht="14.25">
      <c r="A205" s="30">
        <v>9.9</v>
      </c>
      <c r="B205" s="26">
        <v>11.683</v>
      </c>
      <c r="C205" s="6">
        <f t="shared" si="9"/>
        <v>0.07999999999999005</v>
      </c>
      <c r="D205" s="7">
        <f t="shared" si="10"/>
        <v>-5.689893001204048E-14</v>
      </c>
    </row>
    <row r="206" spans="1:4" ht="14.25">
      <c r="A206" s="30">
        <v>9.95</v>
      </c>
      <c r="B206" s="26">
        <v>11.687</v>
      </c>
      <c r="C206" s="6">
        <f t="shared" si="9"/>
        <v>0.0799999999999929</v>
      </c>
      <c r="D206" s="7">
        <f t="shared" si="10"/>
        <v>5.689893001203846E-14</v>
      </c>
    </row>
    <row r="207" spans="1:4" ht="14.25">
      <c r="A207" s="30">
        <v>10</v>
      </c>
      <c r="B207" s="26">
        <v>11.691</v>
      </c>
      <c r="C207" s="6">
        <f t="shared" si="9"/>
        <v>0.08000000000002558</v>
      </c>
      <c r="D207" s="7">
        <f t="shared" si="10"/>
        <v>6.536438057480748E-13</v>
      </c>
    </row>
  </sheetData>
  <sheetProtection/>
  <mergeCells count="2">
    <mergeCell ref="K48:N48"/>
    <mergeCell ref="A2:E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9">
      <selection activeCell="B12" sqref="B12"/>
    </sheetView>
  </sheetViews>
  <sheetFormatPr defaultColWidth="11.421875" defaultRowHeight="12.75"/>
  <sheetData>
    <row r="1" spans="1:5" ht="15">
      <c r="A1" s="21" t="s">
        <v>12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spans="1:5" ht="12.75">
      <c r="A3" s="23" t="s">
        <v>13</v>
      </c>
      <c r="B3" s="23">
        <v>5</v>
      </c>
      <c r="C3" s="22" t="s">
        <v>14</v>
      </c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4" t="s">
        <v>15</v>
      </c>
      <c r="B5" s="24"/>
      <c r="C5" s="22"/>
      <c r="D5" s="22"/>
      <c r="E5" s="22"/>
    </row>
    <row r="6" spans="1:5" ht="12.75">
      <c r="A6" s="24">
        <f>B3</f>
        <v>5</v>
      </c>
      <c r="B6" s="24">
        <v>0</v>
      </c>
      <c r="C6" s="22"/>
      <c r="D6" s="22"/>
      <c r="E6" s="22"/>
    </row>
    <row r="7" spans="1:5" ht="12.75">
      <c r="A7" s="24">
        <f>A6</f>
        <v>5</v>
      </c>
      <c r="B7" s="24">
        <v>13</v>
      </c>
      <c r="C7" s="22"/>
      <c r="D7" s="22"/>
      <c r="E7" s="22"/>
    </row>
    <row r="8" spans="1:5" ht="12.75">
      <c r="A8" s="22"/>
      <c r="B8" s="22"/>
      <c r="C8" s="22"/>
      <c r="D8" s="22"/>
      <c r="E8" s="22"/>
    </row>
    <row r="9" spans="1:5" ht="15">
      <c r="A9" s="21" t="s">
        <v>16</v>
      </c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3" t="s">
        <v>13</v>
      </c>
      <c r="B11" s="23">
        <v>5.03</v>
      </c>
      <c r="C11" s="22" t="s">
        <v>14</v>
      </c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4" t="s">
        <v>15</v>
      </c>
      <c r="B13" s="24"/>
      <c r="C13" s="22"/>
      <c r="D13" s="22"/>
      <c r="E13" s="22"/>
    </row>
    <row r="14" spans="1:5" ht="12.75">
      <c r="A14" s="24">
        <f>B11</f>
        <v>5.03</v>
      </c>
      <c r="B14" s="24">
        <v>0</v>
      </c>
      <c r="C14" s="22"/>
      <c r="D14" s="22"/>
      <c r="E14" s="22"/>
    </row>
    <row r="15" spans="1:5" ht="12.75">
      <c r="A15" s="24">
        <f>A14</f>
        <v>5.03</v>
      </c>
      <c r="B15" s="24">
        <v>85</v>
      </c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5">
      <c r="A19" s="21" t="s">
        <v>17</v>
      </c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3" t="s">
        <v>13</v>
      </c>
      <c r="B21" s="23">
        <v>5.05</v>
      </c>
      <c r="C21" s="22" t="s">
        <v>14</v>
      </c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4" t="s">
        <v>15</v>
      </c>
      <c r="B23" s="24"/>
      <c r="C23" s="22"/>
      <c r="D23" s="22"/>
      <c r="E23" s="22"/>
    </row>
    <row r="24" spans="1:5" ht="12.75">
      <c r="A24" s="24">
        <f>B21</f>
        <v>5.05</v>
      </c>
      <c r="B24" s="24">
        <v>-3100</v>
      </c>
      <c r="C24" s="22"/>
      <c r="D24" s="22"/>
      <c r="E24" s="22"/>
    </row>
    <row r="25" spans="1:5" ht="12.75">
      <c r="A25" s="24">
        <f>A24</f>
        <v>5.05</v>
      </c>
      <c r="B25" s="24">
        <v>800</v>
      </c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9" spans="1:4" ht="15">
      <c r="A29" s="21" t="s">
        <v>18</v>
      </c>
      <c r="B29" s="22"/>
      <c r="C29" s="22"/>
      <c r="D29" s="22"/>
    </row>
    <row r="30" spans="1:4" ht="12.75">
      <c r="A30" s="22"/>
      <c r="B30" s="22"/>
      <c r="C30" s="22"/>
      <c r="D30" s="22"/>
    </row>
    <row r="31" spans="1:4" ht="12.75">
      <c r="A31" s="23" t="s">
        <v>19</v>
      </c>
      <c r="B31" s="23">
        <v>0.225</v>
      </c>
      <c r="C31" s="22" t="s">
        <v>14</v>
      </c>
      <c r="D31" s="22"/>
    </row>
    <row r="32" spans="1:4" ht="12.75">
      <c r="A32" s="23" t="s">
        <v>13</v>
      </c>
      <c r="B32" s="23">
        <v>5</v>
      </c>
      <c r="C32" s="22" t="s">
        <v>14</v>
      </c>
      <c r="D32" s="22"/>
    </row>
    <row r="33" spans="1:4" ht="12.75">
      <c r="A33" s="25"/>
      <c r="B33" s="25"/>
      <c r="C33" s="22"/>
      <c r="D33" s="22"/>
    </row>
    <row r="34" spans="1:4" ht="12.75">
      <c r="A34" s="22"/>
      <c r="B34" s="22"/>
      <c r="C34" s="22"/>
      <c r="D34" s="22"/>
    </row>
    <row r="35" spans="1:4" ht="12.75">
      <c r="A35" s="24" t="s">
        <v>15</v>
      </c>
      <c r="B35" s="24"/>
      <c r="C35" s="22"/>
      <c r="D35" s="22"/>
    </row>
    <row r="36" spans="1:4" ht="12.75">
      <c r="A36" s="24">
        <v>0</v>
      </c>
      <c r="B36" s="24">
        <f>B31</f>
        <v>0.225</v>
      </c>
      <c r="C36" s="22"/>
      <c r="D36" s="22"/>
    </row>
    <row r="37" spans="1:4" ht="12.75">
      <c r="A37" s="24">
        <f>B32</f>
        <v>5</v>
      </c>
      <c r="B37" s="24">
        <v>0</v>
      </c>
      <c r="C37" s="22"/>
      <c r="D37" s="22"/>
    </row>
    <row r="38" spans="1:4" ht="12.75">
      <c r="A38" s="22"/>
      <c r="B38" s="22"/>
      <c r="C38" s="22"/>
      <c r="D38" s="22"/>
    </row>
    <row r="39" spans="1:2" ht="12.75">
      <c r="A39" t="s">
        <v>20</v>
      </c>
      <c r="B39">
        <f>-B31/B32</f>
        <v>-0.045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2009-02-10T10:49:45Z</dcterms:created>
  <dcterms:modified xsi:type="dcterms:W3CDTF">2009-02-23T10:53:47Z</dcterms:modified>
  <cp:category/>
  <cp:version/>
  <cp:contentType/>
  <cp:contentStatus/>
</cp:coreProperties>
</file>