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1"/>
  </bookViews>
  <sheets>
    <sheet name="Planteamiento" sheetId="1" r:id="rId1"/>
    <sheet name="Calculos" sheetId="2" r:id="rId2"/>
    <sheet name="Gráfico1" sheetId="3" r:id="rId3"/>
    <sheet name="Hoja2" sheetId="4" r:id="rId4"/>
    <sheet name="Hoja3" sheetId="5" r:id="rId5"/>
  </sheets>
  <definedNames/>
  <calcPr fullCalcOnLoad="1"/>
</workbook>
</file>

<file path=xl/sharedStrings.xml><?xml version="1.0" encoding="utf-8"?>
<sst xmlns="http://schemas.openxmlformats.org/spreadsheetml/2006/main" count="41" uniqueCount="32">
  <si>
    <t>Presión (atmósferas)</t>
  </si>
  <si>
    <t>Densidad (g L-1)</t>
  </si>
  <si>
    <t>P</t>
  </si>
  <si>
    <t>D</t>
  </si>
  <si>
    <t>Los siguientes datos han sido obtenidos para la trimetilamina a 0 ºC</t>
  </si>
  <si>
    <r>
      <t>P/</t>
    </r>
    <r>
      <rPr>
        <sz val="11"/>
        <rFont val="Symbol"/>
        <family val="1"/>
      </rPr>
      <t>r</t>
    </r>
    <r>
      <rPr>
        <sz val="11"/>
        <rFont val="Times New Roman"/>
        <family val="1"/>
      </rPr>
      <t xml:space="preserve"> = RT/M + (RT/M)</t>
    </r>
    <r>
      <rPr>
        <sz val="11"/>
        <rFont val="Symbol"/>
        <family val="1"/>
      </rPr>
      <t>´</t>
    </r>
    <r>
      <rPr>
        <sz val="11"/>
        <rFont val="Times New Roman"/>
        <family val="1"/>
      </rPr>
      <t>A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(T)</t>
    </r>
    <r>
      <rPr>
        <sz val="11"/>
        <rFont val="Symbol"/>
        <family val="1"/>
      </rPr>
      <t>´</t>
    </r>
    <r>
      <rPr>
        <sz val="11"/>
        <rFont val="Times New Roman"/>
        <family val="1"/>
      </rPr>
      <t>P</t>
    </r>
  </si>
  <si>
    <t>Determinación de la masa polar y del segundo coeficiente del virial</t>
  </si>
  <si>
    <t>M</t>
  </si>
  <si>
    <r>
      <t>A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(T)</t>
    </r>
  </si>
  <si>
    <t>masa polar</t>
  </si>
  <si>
    <t>segundo coeficiente del virial</t>
  </si>
  <si>
    <t>Parámetros a estimar:</t>
  </si>
  <si>
    <t>Modelo matemático:</t>
  </si>
  <si>
    <t>P/D</t>
  </si>
  <si>
    <t>Estimación del modelo</t>
  </si>
  <si>
    <t>media(P/D) =</t>
  </si>
  <si>
    <t>media(P) =</t>
  </si>
  <si>
    <t>Var(P/D) =</t>
  </si>
  <si>
    <t>Var(P) =</t>
  </si>
  <si>
    <t xml:space="preserve">Cov(P/D; P) = </t>
  </si>
  <si>
    <t>P/D = A + B*P</t>
  </si>
  <si>
    <t>B =</t>
  </si>
  <si>
    <t>A =</t>
  </si>
  <si>
    <t>r^2 =</t>
  </si>
  <si>
    <t xml:space="preserve">R = </t>
  </si>
  <si>
    <t xml:space="preserve">T = </t>
  </si>
  <si>
    <t xml:space="preserve">Teniendo en cuenta que </t>
  </si>
  <si>
    <t>se deduce lo siguiente:</t>
  </si>
  <si>
    <t>M =</t>
  </si>
  <si>
    <r>
      <t>A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(T) =</t>
    </r>
  </si>
  <si>
    <t>Est(P/D)</t>
  </si>
  <si>
    <t>Determinación de la masa molar y del segundo coeficiente del virial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</si>
</sst>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sz val="11"/>
      <name val="Symbol"/>
      <family val="1"/>
    </font>
    <font>
      <vertAlign val="subscript"/>
      <sz val="11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.0215"/>
          <c:w val="0.9455"/>
          <c:h val="0.85125"/>
        </c:manualLayout>
      </c:layout>
      <c:scatterChart>
        <c:scatterStyle val="lineMarker"/>
        <c:varyColors val="0"/>
        <c:ser>
          <c:idx val="0"/>
          <c:order val="0"/>
          <c:tx>
            <c:v>Datos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Calculos!$B$8:$E$8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Calculos!$B$10:$E$10</c:f>
              <c:numCache>
                <c:ptCount val="4"/>
                <c:pt idx="0">
                  <c:v>0.37481259370314846</c:v>
                </c:pt>
                <c:pt idx="1">
                  <c:v>0.37071362372567196</c:v>
                </c:pt>
                <c:pt idx="2">
                  <c:v>0.36668092648047423</c:v>
                </c:pt>
                <c:pt idx="3">
                  <c:v>0.3627459871225175</c:v>
                </c:pt>
              </c:numCache>
            </c:numRef>
          </c:yVal>
          <c:smooth val="0"/>
        </c:ser>
        <c:ser>
          <c:idx val="1"/>
          <c:order val="1"/>
          <c:tx>
            <c:v>Recta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Calculos!$B$8:$E$8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Calculos!$B$11:$E$11</c:f>
              <c:numCache>
                <c:ptCount val="4"/>
                <c:pt idx="0">
                  <c:v>0.37477316030601665</c:v>
                </c:pt>
                <c:pt idx="1">
                  <c:v>0.37074990860730755</c:v>
                </c:pt>
                <c:pt idx="2">
                  <c:v>0.3667266569085985</c:v>
                </c:pt>
                <c:pt idx="3">
                  <c:v>0.3627034052098895</c:v>
                </c:pt>
              </c:numCache>
            </c:numRef>
          </c:yVal>
          <c:smooth val="0"/>
        </c:ser>
        <c:ser>
          <c:idx val="2"/>
          <c:order val="2"/>
          <c:tx>
            <c:v>origen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Ref>
              <c:f>Calculos!$B$22</c:f>
              <c:numCache>
                <c:ptCount val="1"/>
                <c:pt idx="0">
                  <c:v>0.3787964120047257</c:v>
                </c:pt>
              </c:numCache>
            </c:numRef>
          </c:yVal>
          <c:smooth val="0"/>
        </c:ser>
        <c:axId val="29872482"/>
        <c:axId val="416883"/>
      </c:scatterChart>
      <c:valAx>
        <c:axId val="29872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6883"/>
        <c:crosses val="autoZero"/>
        <c:crossBetween val="midCat"/>
        <c:dispUnits/>
      </c:valAx>
      <c:valAx>
        <c:axId val="416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P/D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98724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40825"/>
          <c:y val="0.9395"/>
          <c:w val="0.35375"/>
          <c:h val="0.0532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0">
      <selection activeCell="A16" sqref="A16"/>
    </sheetView>
  </sheetViews>
  <sheetFormatPr defaultColWidth="11.421875" defaultRowHeight="12.75"/>
  <sheetData>
    <row r="1" ht="15.75">
      <c r="A1" s="3" t="s">
        <v>6</v>
      </c>
    </row>
    <row r="3" spans="1:2" ht="12.75">
      <c r="A3" t="s">
        <v>2</v>
      </c>
      <c r="B3" t="s">
        <v>0</v>
      </c>
    </row>
    <row r="4" spans="1:2" ht="12.75">
      <c r="A4" t="s">
        <v>3</v>
      </c>
      <c r="B4" t="s">
        <v>1</v>
      </c>
    </row>
    <row r="6" ht="12.75">
      <c r="A6" t="s">
        <v>4</v>
      </c>
    </row>
    <row r="8" spans="1:5" ht="12.75">
      <c r="A8" s="1" t="s">
        <v>2</v>
      </c>
      <c r="B8" s="1">
        <v>0.2</v>
      </c>
      <c r="C8" s="1">
        <v>0.4</v>
      </c>
      <c r="D8" s="1">
        <v>0.6</v>
      </c>
      <c r="E8" s="1">
        <v>0.8</v>
      </c>
    </row>
    <row r="9" spans="1:5" ht="12.75">
      <c r="A9" s="1" t="s">
        <v>3</v>
      </c>
      <c r="B9" s="1">
        <v>0.5336</v>
      </c>
      <c r="C9" s="1">
        <v>1.079</v>
      </c>
      <c r="D9" s="1">
        <v>1.6363</v>
      </c>
      <c r="E9" s="1">
        <v>2.2054</v>
      </c>
    </row>
    <row r="11" ht="12.75">
      <c r="A11" s="2" t="s">
        <v>12</v>
      </c>
    </row>
    <row r="12" ht="16.5">
      <c r="A12" s="4" t="s">
        <v>5</v>
      </c>
    </row>
    <row r="13" ht="15">
      <c r="A13" s="4"/>
    </row>
    <row r="14" ht="12.75">
      <c r="A14" s="2" t="s">
        <v>11</v>
      </c>
    </row>
    <row r="15" spans="1:2" ht="15">
      <c r="A15" s="4" t="s">
        <v>7</v>
      </c>
      <c r="B15" t="s">
        <v>9</v>
      </c>
    </row>
    <row r="16" spans="1:2" ht="16.5">
      <c r="A16" s="4" t="s">
        <v>8</v>
      </c>
      <c r="B16" t="s">
        <v>10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6">
      <selection activeCell="B30" sqref="B30"/>
    </sheetView>
  </sheetViews>
  <sheetFormatPr defaultColWidth="11.421875" defaultRowHeight="12.75"/>
  <cols>
    <col min="1" max="1" width="13.28125" style="0" customWidth="1"/>
    <col min="4" max="4" width="13.421875" style="0" customWidth="1"/>
    <col min="5" max="5" width="12.421875" style="0" bestFit="1" customWidth="1"/>
  </cols>
  <sheetData>
    <row r="1" ht="15.75">
      <c r="A1" s="3" t="s">
        <v>31</v>
      </c>
    </row>
    <row r="3" spans="1:3" ht="12.75">
      <c r="A3" s="5" t="s">
        <v>2</v>
      </c>
      <c r="B3" s="6" t="s">
        <v>0</v>
      </c>
      <c r="C3" s="7"/>
    </row>
    <row r="4" spans="1:3" ht="12.75">
      <c r="A4" s="5" t="s">
        <v>3</v>
      </c>
      <c r="B4" s="6" t="s">
        <v>1</v>
      </c>
      <c r="C4" s="7"/>
    </row>
    <row r="6" ht="12.75">
      <c r="A6" t="s">
        <v>4</v>
      </c>
    </row>
    <row r="8" spans="1:5" ht="12.75">
      <c r="A8" s="1" t="s">
        <v>2</v>
      </c>
      <c r="B8" s="1">
        <v>0.2</v>
      </c>
      <c r="C8" s="1">
        <v>0.4</v>
      </c>
      <c r="D8" s="1">
        <v>0.6</v>
      </c>
      <c r="E8" s="1">
        <v>0.8</v>
      </c>
    </row>
    <row r="9" spans="1:5" ht="12.75">
      <c r="A9" s="1" t="s">
        <v>3</v>
      </c>
      <c r="B9" s="1">
        <v>0.5336</v>
      </c>
      <c r="C9" s="1">
        <v>1.079</v>
      </c>
      <c r="D9" s="1">
        <v>1.6363</v>
      </c>
      <c r="E9" s="1">
        <v>2.2054</v>
      </c>
    </row>
    <row r="10" spans="1:5" ht="12.75">
      <c r="A10" t="s">
        <v>13</v>
      </c>
      <c r="B10">
        <f>B8/B9</f>
        <v>0.37481259370314846</v>
      </c>
      <c r="C10">
        <f>C8/C9</f>
        <v>0.37071362372567196</v>
      </c>
      <c r="D10">
        <f>D8/D9</f>
        <v>0.36668092648047423</v>
      </c>
      <c r="E10">
        <f>E8/E9</f>
        <v>0.3627459871225175</v>
      </c>
    </row>
    <row r="11" spans="1:5" ht="12.75">
      <c r="A11" s="2" t="s">
        <v>30</v>
      </c>
      <c r="B11">
        <f>$B$22+$B$21*B8</f>
        <v>0.37477316030601665</v>
      </c>
      <c r="C11">
        <f>$B$22+$B$21*C8</f>
        <v>0.37074990860730755</v>
      </c>
      <c r="D11">
        <f>$B$22+$B$21*D8</f>
        <v>0.3667266569085985</v>
      </c>
      <c r="E11">
        <f>$B$22+$B$21*E8</f>
        <v>0.3627034052098895</v>
      </c>
    </row>
    <row r="12" ht="12.75">
      <c r="A12" s="2"/>
    </row>
    <row r="13" ht="15">
      <c r="A13" s="4"/>
    </row>
    <row r="14" spans="1:3" ht="15">
      <c r="A14" s="4" t="s">
        <v>14</v>
      </c>
      <c r="C14" t="s">
        <v>20</v>
      </c>
    </row>
    <row r="15" ht="12.75">
      <c r="A15" s="2"/>
    </row>
    <row r="16" spans="1:5" ht="15">
      <c r="A16" s="4" t="s">
        <v>15</v>
      </c>
      <c r="B16">
        <f>AVERAGE(B10:E10)</f>
        <v>0.36873828275795306</v>
      </c>
      <c r="D16" t="s">
        <v>17</v>
      </c>
      <c r="E16">
        <f>VARP(B10:E10)</f>
        <v>2.023488680815274E-05</v>
      </c>
    </row>
    <row r="17" spans="1:5" ht="15">
      <c r="A17" s="4" t="s">
        <v>16</v>
      </c>
      <c r="B17">
        <f>AVERAGE(B8:E8)</f>
        <v>0.5</v>
      </c>
      <c r="D17" t="s">
        <v>18</v>
      </c>
      <c r="E17">
        <f>VARP(B8:E8)</f>
        <v>0.050000000000000044</v>
      </c>
    </row>
    <row r="19" spans="1:2" ht="15">
      <c r="A19" s="4" t="s">
        <v>19</v>
      </c>
      <c r="B19">
        <f>COVAR(B10:E10,B8:E8)</f>
        <v>-0.0010058129246772658</v>
      </c>
    </row>
    <row r="21" spans="1:2" ht="15">
      <c r="A21" s="4" t="s">
        <v>21</v>
      </c>
      <c r="B21">
        <f>B19/E17</f>
        <v>-0.020116258493545296</v>
      </c>
    </row>
    <row r="22" spans="1:5" ht="12.75">
      <c r="A22" t="s">
        <v>22</v>
      </c>
      <c r="B22">
        <f>B16-B21*B17</f>
        <v>0.3787964120047257</v>
      </c>
      <c r="D22" t="s">
        <v>23</v>
      </c>
      <c r="E22">
        <f>B19^2/(E16*E17)</f>
        <v>0.9999162822499519</v>
      </c>
    </row>
    <row r="24" ht="12.75">
      <c r="A24" t="s">
        <v>26</v>
      </c>
    </row>
    <row r="25" spans="2:3" ht="12.75">
      <c r="B25" t="s">
        <v>24</v>
      </c>
      <c r="C25">
        <v>0.082</v>
      </c>
    </row>
    <row r="26" spans="2:3" ht="12.75">
      <c r="B26" t="s">
        <v>25</v>
      </c>
      <c r="C26">
        <v>273.15</v>
      </c>
    </row>
    <row r="28" ht="12.75">
      <c r="A28" t="s">
        <v>27</v>
      </c>
    </row>
    <row r="29" spans="1:2" ht="12.75">
      <c r="A29" t="s">
        <v>28</v>
      </c>
      <c r="B29">
        <f>C25*C26/B22</f>
        <v>59.13017993349042</v>
      </c>
    </row>
    <row r="30" spans="1:2" ht="16.5">
      <c r="A30" s="4" t="s">
        <v>29</v>
      </c>
      <c r="B30">
        <f>B21/B22</f>
        <v>-0.05310572607349389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dcterms:created xsi:type="dcterms:W3CDTF">2007-10-16T14:05:48Z</dcterms:created>
  <dcterms:modified xsi:type="dcterms:W3CDTF">2009-03-09T21:00:41Z</dcterms:modified>
  <cp:category/>
  <cp:version/>
  <cp:contentType/>
  <cp:contentStatus/>
</cp:coreProperties>
</file>