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Planteamiento" sheetId="1" r:id="rId1"/>
    <sheet name="Calculos" sheetId="2" r:id="rId2"/>
    <sheet name="GrafPVvsP" sheetId="3" r:id="rId3"/>
    <sheet name="Hoja2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<sst xmlns="http://schemas.openxmlformats.org/spreadsheetml/2006/main" count="60" uniqueCount="44">
  <si>
    <r>
      <t>Los siguientes datos se refieren a 1 gramo de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 273.15 K:</t>
    </r>
  </si>
  <si>
    <t>Presión (atmósferas)</t>
  </si>
  <si>
    <t>Volumen (litros)</t>
  </si>
  <si>
    <t>P</t>
  </si>
  <si>
    <t>V</t>
  </si>
  <si>
    <t>P*V</t>
  </si>
  <si>
    <t>media(PV) =</t>
  </si>
  <si>
    <t>T =</t>
  </si>
  <si>
    <t>n =</t>
  </si>
  <si>
    <t xml:space="preserve">R= </t>
  </si>
  <si>
    <t>Forma 2 (FQ)</t>
  </si>
  <si>
    <t>Recta de regresión: PV frente a P</t>
  </si>
  <si>
    <t xml:space="preserve">media(PV) = </t>
  </si>
  <si>
    <t>media(P) =</t>
  </si>
  <si>
    <t>Var(PV) =</t>
  </si>
  <si>
    <t>Var(P) =</t>
  </si>
  <si>
    <t>Covarianza(PV, P) =</t>
  </si>
  <si>
    <t>PV = A + B*P</t>
  </si>
  <si>
    <t xml:space="preserve">B = </t>
  </si>
  <si>
    <t>A =</t>
  </si>
  <si>
    <t>R =</t>
  </si>
  <si>
    <t>Forma 3</t>
  </si>
  <si>
    <t>P = c (1/V)</t>
  </si>
  <si>
    <t>1/V</t>
  </si>
  <si>
    <t>Suma de cuadrados (1/V) =</t>
  </si>
  <si>
    <t>c =</t>
  </si>
  <si>
    <t>Suma (P/V) =</t>
  </si>
  <si>
    <t>P/V</t>
  </si>
  <si>
    <t>Forma 1 (Simple)</t>
  </si>
  <si>
    <t>Hipótesis:</t>
  </si>
  <si>
    <t>PV = Cte + e_i, siendo e_i i.i.d. (0, s^2)</t>
  </si>
  <si>
    <t>Hipótesis :</t>
  </si>
  <si>
    <t>PV = Cte + B*P + e_i,   ahora el término de error depende de P.</t>
  </si>
  <si>
    <t xml:space="preserve">Hipótesis: </t>
  </si>
  <si>
    <t xml:space="preserve">PV = C + V*e_i </t>
  </si>
  <si>
    <t>Forma 4</t>
  </si>
  <si>
    <t>V = c (1/P)</t>
  </si>
  <si>
    <t>Suma (V/P) =</t>
  </si>
  <si>
    <t>Suma de cuadrados (1/P) =</t>
  </si>
  <si>
    <t xml:space="preserve">PV = C + P*e_i </t>
  </si>
  <si>
    <t>V/P</t>
  </si>
  <si>
    <t>1/P</t>
  </si>
  <si>
    <t>Objetivo: estimar la constante R</t>
  </si>
  <si>
    <t>Distintas formas de estimar la constante 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</si>
</sst>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7" fillId="0" borderId="0" xfId="0" applyFont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Calculos!$B$9:$E$9</c:f>
              <c:numCach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Calculos!$B$11:$E$11</c:f>
              <c:numCache>
                <c:ptCount val="4"/>
                <c:pt idx="0">
                  <c:v>0.700292</c:v>
                </c:pt>
                <c:pt idx="1">
                  <c:v>0.700133</c:v>
                </c:pt>
                <c:pt idx="2">
                  <c:v>0.699972</c:v>
                </c:pt>
                <c:pt idx="3">
                  <c:v>0.69981</c:v>
                </c:pt>
              </c:numCache>
            </c:numRef>
          </c:yVal>
          <c:smooth val="0"/>
        </c:ser>
        <c:axId val="13728748"/>
        <c:axId val="56449869"/>
      </c:scatterChart>
      <c:valAx>
        <c:axId val="13728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449869"/>
        <c:crosses val="autoZero"/>
        <c:crossBetween val="midCat"/>
        <c:dispUnits/>
      </c:valAx>
      <c:valAx>
        <c:axId val="5644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PxV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7287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B16" sqref="B16"/>
    </sheetView>
  </sheetViews>
  <sheetFormatPr defaultColWidth="11.421875" defaultRowHeight="12.75"/>
  <sheetData>
    <row r="2" ht="15.75">
      <c r="A2" s="3" t="s">
        <v>42</v>
      </c>
    </row>
    <row r="5" spans="1:7" ht="18.75">
      <c r="A5" s="1" t="s">
        <v>0</v>
      </c>
      <c r="F5" s="5" t="s">
        <v>7</v>
      </c>
      <c r="G5" s="5">
        <v>273.15</v>
      </c>
    </row>
    <row r="6" spans="6:7" ht="12.75">
      <c r="F6" s="5" t="s">
        <v>8</v>
      </c>
      <c r="G6">
        <f>1/32</f>
        <v>0.03125</v>
      </c>
    </row>
    <row r="7" spans="1:2" ht="12.75">
      <c r="A7" t="s">
        <v>3</v>
      </c>
      <c r="B7" t="s">
        <v>1</v>
      </c>
    </row>
    <row r="8" spans="1:2" ht="12.75">
      <c r="A8" t="s">
        <v>4</v>
      </c>
      <c r="B8" t="s">
        <v>2</v>
      </c>
    </row>
    <row r="10" ht="13.5" thickBot="1"/>
    <row r="11" spans="1:5" ht="13.5" thickTop="1">
      <c r="A11" s="10" t="s">
        <v>3</v>
      </c>
      <c r="B11" s="11">
        <v>0.25</v>
      </c>
      <c r="C11" s="11">
        <v>0.5</v>
      </c>
      <c r="D11" s="11">
        <v>0.75</v>
      </c>
      <c r="E11" s="12">
        <v>1</v>
      </c>
    </row>
    <row r="12" spans="1:5" ht="13.5" thickBot="1">
      <c r="A12" s="13" t="s">
        <v>4</v>
      </c>
      <c r="B12" s="14">
        <v>2.801168</v>
      </c>
      <c r="C12" s="14">
        <v>1.400266</v>
      </c>
      <c r="D12" s="14">
        <v>0.933296</v>
      </c>
      <c r="E12" s="15">
        <v>0.69981</v>
      </c>
    </row>
    <row r="13" ht="13.5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13.140625" style="0" customWidth="1"/>
    <col min="2" max="2" width="12.421875" style="0" bestFit="1" customWidth="1"/>
    <col min="3" max="3" width="13.00390625" style="0" bestFit="1" customWidth="1"/>
  </cols>
  <sheetData>
    <row r="1" ht="15.75">
      <c r="A1" s="3" t="s">
        <v>42</v>
      </c>
    </row>
    <row r="3" spans="1:7" ht="18.75">
      <c r="A3" s="1" t="s">
        <v>0</v>
      </c>
      <c r="F3" s="5" t="s">
        <v>7</v>
      </c>
      <c r="G3" s="5">
        <v>273.15</v>
      </c>
    </row>
    <row r="4" spans="6:7" ht="12.75">
      <c r="F4" s="5" t="s">
        <v>8</v>
      </c>
      <c r="G4">
        <f>1/32</f>
        <v>0.03125</v>
      </c>
    </row>
    <row r="5" spans="1:2" ht="12.75">
      <c r="A5" t="s">
        <v>3</v>
      </c>
      <c r="B5" t="s">
        <v>1</v>
      </c>
    </row>
    <row r="6" spans="1:2" ht="12.75">
      <c r="A6" t="s">
        <v>4</v>
      </c>
      <c r="B6" t="s">
        <v>2</v>
      </c>
    </row>
    <row r="8" ht="13.5" thickBot="1"/>
    <row r="9" spans="1:5" ht="13.5" thickTop="1">
      <c r="A9" s="10" t="s">
        <v>3</v>
      </c>
      <c r="B9" s="11">
        <v>0.25</v>
      </c>
      <c r="C9" s="11">
        <v>0.5</v>
      </c>
      <c r="D9" s="11">
        <v>0.75</v>
      </c>
      <c r="E9" s="12">
        <v>1</v>
      </c>
    </row>
    <row r="10" spans="1:5" ht="13.5" thickBot="1">
      <c r="A10" s="13" t="s">
        <v>4</v>
      </c>
      <c r="B10" s="14">
        <v>2.801168</v>
      </c>
      <c r="C10" s="14">
        <v>1.400266</v>
      </c>
      <c r="D10" s="14">
        <v>0.933296</v>
      </c>
      <c r="E10" s="15">
        <v>0.69981</v>
      </c>
    </row>
    <row r="11" spans="1:5" ht="13.5" thickTop="1">
      <c r="A11" s="4" t="s">
        <v>5</v>
      </c>
      <c r="B11">
        <f>B9*B10</f>
        <v>0.700292</v>
      </c>
      <c r="C11">
        <f>C9*C10</f>
        <v>0.700133</v>
      </c>
      <c r="D11">
        <f>D9*D10</f>
        <v>0.699972</v>
      </c>
      <c r="E11">
        <f>E9*E10</f>
        <v>0.69981</v>
      </c>
    </row>
    <row r="12" spans="1:5" ht="12.75">
      <c r="A12" s="8" t="s">
        <v>23</v>
      </c>
      <c r="B12" s="8">
        <f>1/B10</f>
        <v>0.3569939396708801</v>
      </c>
      <c r="C12" s="8">
        <f>1/C10</f>
        <v>0.7141500257808159</v>
      </c>
      <c r="D12" s="8">
        <f>1/D10</f>
        <v>1.0714714302857828</v>
      </c>
      <c r="E12" s="8">
        <f>1/E10</f>
        <v>1.4289592889498577</v>
      </c>
    </row>
    <row r="13" spans="1:5" ht="12.75">
      <c r="A13" s="8" t="s">
        <v>27</v>
      </c>
      <c r="B13" s="8">
        <f>B9/B10</f>
        <v>0.08924848491772003</v>
      </c>
      <c r="C13" s="8">
        <f>C9/C10</f>
        <v>0.35707501289040794</v>
      </c>
      <c r="D13" s="8">
        <f>D9/D10</f>
        <v>0.8036035727143371</v>
      </c>
      <c r="E13" s="8">
        <f>E9/E10</f>
        <v>1.4289592889498577</v>
      </c>
    </row>
    <row r="14" spans="1:5" ht="12.75">
      <c r="A14" s="7" t="s">
        <v>40</v>
      </c>
      <c r="B14" s="7">
        <f>B10/B9</f>
        <v>11.204672</v>
      </c>
      <c r="C14" s="7">
        <f>C10/C9</f>
        <v>2.800532</v>
      </c>
      <c r="D14" s="7">
        <f>D10/D9</f>
        <v>1.2443946666666668</v>
      </c>
      <c r="E14" s="7">
        <f>E10/E9</f>
        <v>0.69981</v>
      </c>
    </row>
    <row r="15" spans="1:5" ht="12.75">
      <c r="A15" s="7" t="s">
        <v>41</v>
      </c>
      <c r="B15" s="7">
        <f>1/B9</f>
        <v>4</v>
      </c>
      <c r="C15" s="7">
        <f>1/C9</f>
        <v>2</v>
      </c>
      <c r="D15" s="7">
        <f>1/D9</f>
        <v>1.3333333333333333</v>
      </c>
      <c r="E15" s="7">
        <f>1/E9</f>
        <v>1</v>
      </c>
    </row>
    <row r="16" spans="1:5" ht="12.75">
      <c r="A16" s="4"/>
      <c r="B16" s="4"/>
      <c r="C16" s="4"/>
      <c r="D16" s="4"/>
      <c r="E16" s="4"/>
    </row>
    <row r="17" ht="12.75">
      <c r="A17" s="16" t="s">
        <v>43</v>
      </c>
    </row>
    <row r="18" ht="12.75">
      <c r="A18" s="2" t="s">
        <v>28</v>
      </c>
    </row>
    <row r="19" spans="2:3" ht="12.75">
      <c r="B19" t="s">
        <v>6</v>
      </c>
      <c r="C19">
        <f>AVERAGE(B11:E11)</f>
        <v>0.7000517500000001</v>
      </c>
    </row>
    <row r="20" spans="2:3" ht="12.75">
      <c r="B20" s="9" t="s">
        <v>9</v>
      </c>
      <c r="C20" s="9">
        <f>C19/(G3*G4)</f>
        <v>0.0820122862895845</v>
      </c>
    </row>
    <row r="22" spans="1:2" ht="12.75">
      <c r="A22" t="s">
        <v>29</v>
      </c>
      <c r="B22" t="s">
        <v>30</v>
      </c>
    </row>
    <row r="24" spans="1:5" ht="12.75">
      <c r="A24" s="2" t="s">
        <v>10</v>
      </c>
      <c r="B24" s="6" t="s">
        <v>11</v>
      </c>
      <c r="E24" t="s">
        <v>17</v>
      </c>
    </row>
    <row r="26" spans="1:2" ht="12.75">
      <c r="A26" t="s">
        <v>12</v>
      </c>
      <c r="B26">
        <f>AVERAGE(B11:E11)</f>
        <v>0.7000517500000001</v>
      </c>
    </row>
    <row r="27" spans="1:2" ht="12.75">
      <c r="A27" t="s">
        <v>13</v>
      </c>
      <c r="B27">
        <f>AVERAGE(B9:E9)</f>
        <v>0.625</v>
      </c>
    </row>
    <row r="29" spans="1:6" ht="12.75">
      <c r="A29" t="s">
        <v>14</v>
      </c>
      <c r="B29">
        <f>VARP(B11:E11)</f>
        <v>3.2281187499996534E-08</v>
      </c>
      <c r="E29" t="s">
        <v>18</v>
      </c>
      <c r="F29">
        <f>C31/B30</f>
        <v>-0.0006427999999999656</v>
      </c>
    </row>
    <row r="30" spans="1:6" ht="12.75">
      <c r="A30" t="s">
        <v>15</v>
      </c>
      <c r="B30">
        <f>VARP(B9:E9)</f>
        <v>0.078125</v>
      </c>
      <c r="E30" s="2" t="s">
        <v>19</v>
      </c>
      <c r="F30" s="2">
        <f>B26-F29*B27</f>
        <v>0.7004535000000001</v>
      </c>
    </row>
    <row r="31" spans="1:3" ht="12.75">
      <c r="A31" t="s">
        <v>16</v>
      </c>
      <c r="C31">
        <f>COVAR(B11:E11,B9:E9)</f>
        <v>-5.0218749999997314E-05</v>
      </c>
    </row>
    <row r="32" spans="2:3" ht="12.75">
      <c r="B32" s="9" t="s">
        <v>20</v>
      </c>
      <c r="C32" s="9">
        <f>F30/(G3*G4)</f>
        <v>0.08205935200439321</v>
      </c>
    </row>
    <row r="34" spans="1:2" ht="12.75">
      <c r="A34" t="s">
        <v>31</v>
      </c>
      <c r="B34" t="s">
        <v>32</v>
      </c>
    </row>
    <row r="36" spans="1:2" ht="12.75">
      <c r="A36" s="2" t="s">
        <v>21</v>
      </c>
      <c r="B36" t="s">
        <v>22</v>
      </c>
    </row>
    <row r="38" spans="1:6" ht="12.75">
      <c r="A38" t="s">
        <v>26</v>
      </c>
      <c r="B38">
        <f>SUM(B13:E13)</f>
        <v>2.678886359472323</v>
      </c>
      <c r="E38" t="s">
        <v>25</v>
      </c>
      <c r="F38">
        <f>B38/C39</f>
        <v>0.6999176821383778</v>
      </c>
    </row>
    <row r="39" spans="1:6" ht="12.75">
      <c r="A39" t="s">
        <v>24</v>
      </c>
      <c r="C39">
        <f>SUMSQ(B12:E12)</f>
        <v>3.8274306076792204</v>
      </c>
      <c r="E39" s="9" t="s">
        <v>20</v>
      </c>
      <c r="F39" s="9">
        <f>F38/(G3*G4)</f>
        <v>0.08199658000522823</v>
      </c>
    </row>
    <row r="42" spans="1:2" ht="12.75">
      <c r="A42" t="s">
        <v>33</v>
      </c>
      <c r="B42" t="s">
        <v>34</v>
      </c>
    </row>
    <row r="45" spans="1:2" ht="12.75">
      <c r="A45" s="2" t="s">
        <v>35</v>
      </c>
      <c r="B45" t="s">
        <v>36</v>
      </c>
    </row>
    <row r="47" spans="1:6" ht="12.75">
      <c r="A47" t="s">
        <v>37</v>
      </c>
      <c r="B47">
        <f>SUM(B14:E14)</f>
        <v>15.949408666666667</v>
      </c>
      <c r="E47" t="s">
        <v>25</v>
      </c>
      <c r="F47">
        <f>B47/C48</f>
        <v>0.7002179414634147</v>
      </c>
    </row>
    <row r="48" spans="1:6" ht="12.75">
      <c r="A48" t="s">
        <v>38</v>
      </c>
      <c r="C48">
        <f>SUMSQ(B15:E15)</f>
        <v>22.77777777777778</v>
      </c>
      <c r="E48" s="9" t="s">
        <v>20</v>
      </c>
      <c r="F48" s="9">
        <f>F47/(G3*G4)</f>
        <v>0.08203175591004676</v>
      </c>
    </row>
    <row r="51" spans="1:2" ht="12.75">
      <c r="A51" t="s">
        <v>33</v>
      </c>
      <c r="B51" t="s">
        <v>39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&amp;LModelado matemático en Farmacia mediante hoja de cálculo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Dpto. de Estadística e I.O.</Manager>
  <Company>Facultad de Farmacia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 formas de estimar la constante de los gases perfectos</dc:title>
  <dc:subject/>
  <dc:creator>Francisco A. Ocaña Lara</dc:creator>
  <cp:keywords/>
  <dc:description/>
  <cp:lastModifiedBy>User</cp:lastModifiedBy>
  <dcterms:created xsi:type="dcterms:W3CDTF">2007-10-16T13:14:33Z</dcterms:created>
  <dcterms:modified xsi:type="dcterms:W3CDTF">2009-02-28T10:32:59Z</dcterms:modified>
  <cp:category/>
  <cp:version/>
  <cp:contentType/>
  <cp:contentStatus/>
</cp:coreProperties>
</file>