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00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Pdus</author>
  </authors>
  <commentList>
    <comment ref="C1" authorId="0">
      <text>
        <r>
          <rPr>
            <b/>
            <sz val="8"/>
            <rFont val="Tahoma"/>
            <family val="2"/>
          </rPr>
          <t>Tiempo de caida</t>
        </r>
      </text>
    </comment>
    <comment ref="B1" authorId="0">
      <text>
        <r>
          <rPr>
            <b/>
            <sz val="8"/>
            <rFont val="Tahoma"/>
            <family val="2"/>
          </rPr>
          <t>Altura de la cual se cae el objeto</t>
        </r>
      </text>
    </comment>
  </commentList>
</comments>
</file>

<file path=xl/sharedStrings.xml><?xml version="1.0" encoding="utf-8"?>
<sst xmlns="http://schemas.openxmlformats.org/spreadsheetml/2006/main" count="18" uniqueCount="18">
  <si>
    <t>xx</t>
  </si>
  <si>
    <t>xy</t>
  </si>
  <si>
    <t>x'</t>
  </si>
  <si>
    <t>y'</t>
  </si>
  <si>
    <t>x'y'</t>
  </si>
  <si>
    <t>x'x'</t>
  </si>
  <si>
    <t>a</t>
  </si>
  <si>
    <t>b</t>
  </si>
  <si>
    <t>(y-ax-b)^2</t>
  </si>
  <si>
    <r>
      <t>D</t>
    </r>
    <r>
      <rPr>
        <sz val="6"/>
        <rFont val="Arial"/>
        <family val="2"/>
      </rPr>
      <t>a</t>
    </r>
  </si>
  <si>
    <t>promedio</t>
  </si>
  <si>
    <t>suma</t>
  </si>
  <si>
    <t>n</t>
  </si>
  <si>
    <t>N</t>
  </si>
  <si>
    <t>h (m)</t>
  </si>
  <si>
    <t>t (s)</t>
  </si>
  <si>
    <t>y = h</t>
  </si>
  <si>
    <r>
      <t>x=t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</si>
</sst>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6"/>
      <name val="Arial"/>
      <family val="2"/>
    </font>
    <font>
      <sz val="6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E20" sqref="E20:L20"/>
    </sheetView>
  </sheetViews>
  <sheetFormatPr defaultColWidth="11.421875" defaultRowHeight="12.75"/>
  <cols>
    <col min="1" max="1" width="3.57421875" style="0" customWidth="1"/>
    <col min="2" max="2" width="5.28125" style="0" bestFit="1" customWidth="1"/>
    <col min="3" max="3" width="5.00390625" style="0" bestFit="1" customWidth="1"/>
    <col min="4" max="4" width="8.57421875" style="0" bestFit="1" customWidth="1"/>
    <col min="5" max="5" width="8.00390625" style="0" customWidth="1"/>
    <col min="6" max="6" width="7.140625" style="0" customWidth="1"/>
    <col min="7" max="7" width="6.7109375" style="0" customWidth="1"/>
    <col min="8" max="8" width="6.421875" style="0" customWidth="1"/>
    <col min="9" max="9" width="6.140625" style="0" customWidth="1"/>
    <col min="10" max="10" width="6.28125" style="0" customWidth="1"/>
    <col min="11" max="11" width="6.140625" style="0" customWidth="1"/>
    <col min="12" max="12" width="6.421875" style="0" customWidth="1"/>
    <col min="13" max="13" width="6.140625" style="0" customWidth="1"/>
    <col min="14" max="14" width="6.57421875" style="0" customWidth="1"/>
  </cols>
  <sheetData>
    <row r="1" spans="1:16" ht="14.25">
      <c r="A1" t="s">
        <v>12</v>
      </c>
      <c r="B1" t="s">
        <v>14</v>
      </c>
      <c r="C1" t="s">
        <v>15</v>
      </c>
      <c r="E1" t="s">
        <v>17</v>
      </c>
      <c r="F1" t="s">
        <v>16</v>
      </c>
      <c r="G1" t="s">
        <v>0</v>
      </c>
      <c r="H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2" t="s">
        <v>9</v>
      </c>
    </row>
    <row r="2" spans="1:16" ht="12.75">
      <c r="A2">
        <v>1</v>
      </c>
      <c r="B2">
        <v>1</v>
      </c>
      <c r="C2">
        <v>0.44</v>
      </c>
      <c r="E2" s="3">
        <f>C2*C2</f>
        <v>0.1936</v>
      </c>
      <c r="F2" s="3">
        <f>B2</f>
        <v>1</v>
      </c>
      <c r="G2" s="4">
        <f>E2*E2</f>
        <v>0.03748096</v>
      </c>
      <c r="H2" s="4">
        <f>E2*F2</f>
        <v>0.1936</v>
      </c>
      <c r="I2" s="4">
        <f aca="true" t="shared" si="0" ref="I2:I10">E2-$E$20</f>
        <v>-0.9209800000000001</v>
      </c>
      <c r="J2" s="4">
        <f aca="true" t="shared" si="1" ref="J2:J10">F2-$F$20</f>
        <v>-4.5</v>
      </c>
      <c r="K2" s="4">
        <f>I2*J2</f>
        <v>4.144410000000001</v>
      </c>
      <c r="L2" s="4">
        <f>I2*I2</f>
        <v>0.8482041604000002</v>
      </c>
      <c r="M2" s="4">
        <f>K20/L20</f>
        <v>4.95329802162531</v>
      </c>
      <c r="N2" s="4">
        <f>(G21*F21-E21*H21)/(A21*G21-E21*E21)</f>
        <v>-0.020846908943144005</v>
      </c>
      <c r="O2" s="4">
        <f>(F2-$M$2*E2-$N$2)*(F2-$M$2*E2-$N$2)</f>
        <v>0.003830175534495483</v>
      </c>
      <c r="P2" s="4">
        <f>SQRT(O21/(A21-2)/L21)</f>
        <v>0.04242635781970199</v>
      </c>
    </row>
    <row r="3" spans="1:15" ht="12.75">
      <c r="A3">
        <f>A2+1</f>
        <v>2</v>
      </c>
      <c r="B3">
        <v>2</v>
      </c>
      <c r="C3">
        <v>0.65</v>
      </c>
      <c r="E3" s="3">
        <f aca="true" t="shared" si="2" ref="E3:E10">C3*C3</f>
        <v>0.42250000000000004</v>
      </c>
      <c r="F3" s="3">
        <f aca="true" t="shared" si="3" ref="F3:F10">B3</f>
        <v>2</v>
      </c>
      <c r="G3" s="4">
        <f aca="true" t="shared" si="4" ref="G3:G10">E3*E3</f>
        <v>0.17850625000000003</v>
      </c>
      <c r="H3" s="4">
        <f aca="true" t="shared" si="5" ref="H3:H10">E3*F3</f>
        <v>0.8450000000000001</v>
      </c>
      <c r="I3" s="4">
        <f t="shared" si="0"/>
        <v>-0.69208</v>
      </c>
      <c r="J3" s="4">
        <f t="shared" si="1"/>
        <v>-3.5</v>
      </c>
      <c r="K3" s="4">
        <f aca="true" t="shared" si="6" ref="K3:K10">I3*J3</f>
        <v>2.42228</v>
      </c>
      <c r="L3" s="4">
        <f aca="true" t="shared" si="7" ref="L3:L10">I3*I3</f>
        <v>0.47897472640000005</v>
      </c>
      <c r="O3" s="4">
        <f aca="true" t="shared" si="8" ref="O3:O10">(F3-$M$2*E3-$N$2)*(F3-$M$2*E3-$N$2)</f>
        <v>0.005172702909305809</v>
      </c>
    </row>
    <row r="4" spans="1:15" ht="12.75">
      <c r="A4">
        <f aca="true" t="shared" si="9" ref="A4:A10">A3+1</f>
        <v>3</v>
      </c>
      <c r="B4">
        <v>3</v>
      </c>
      <c r="C4">
        <v>0.78</v>
      </c>
      <c r="E4" s="3">
        <f t="shared" si="2"/>
        <v>0.6084</v>
      </c>
      <c r="F4" s="3">
        <f t="shared" si="3"/>
        <v>3</v>
      </c>
      <c r="G4" s="4">
        <f t="shared" si="4"/>
        <v>0.3701505600000001</v>
      </c>
      <c r="H4" s="4">
        <f t="shared" si="5"/>
        <v>1.8252000000000002</v>
      </c>
      <c r="I4" s="4">
        <f t="shared" si="0"/>
        <v>-0.5061800000000001</v>
      </c>
      <c r="J4" s="4">
        <f t="shared" si="1"/>
        <v>-2.5</v>
      </c>
      <c r="K4" s="4">
        <f t="shared" si="6"/>
        <v>1.2654500000000002</v>
      </c>
      <c r="L4" s="4">
        <f t="shared" si="7"/>
        <v>0.2562181924000001</v>
      </c>
      <c r="O4" s="4">
        <f t="shared" si="8"/>
        <v>5.2713300507276766E-05</v>
      </c>
    </row>
    <row r="5" spans="1:15" ht="12.75">
      <c r="A5">
        <f t="shared" si="9"/>
        <v>4</v>
      </c>
      <c r="B5">
        <v>4</v>
      </c>
      <c r="C5">
        <v>0.89</v>
      </c>
      <c r="E5" s="3">
        <f t="shared" si="2"/>
        <v>0.7921</v>
      </c>
      <c r="F5" s="3">
        <f t="shared" si="3"/>
        <v>4</v>
      </c>
      <c r="G5" s="4">
        <f t="shared" si="4"/>
        <v>0.6274224100000001</v>
      </c>
      <c r="H5" s="4">
        <f t="shared" si="5"/>
        <v>3.1684</v>
      </c>
      <c r="I5" s="4">
        <f t="shared" si="0"/>
        <v>-0.3224800000000001</v>
      </c>
      <c r="J5" s="4">
        <f t="shared" si="1"/>
        <v>-1.5</v>
      </c>
      <c r="K5" s="4">
        <f t="shared" si="6"/>
        <v>0.48372000000000015</v>
      </c>
      <c r="L5" s="4">
        <f t="shared" si="7"/>
        <v>0.10399335040000006</v>
      </c>
      <c r="O5" s="4">
        <f t="shared" si="8"/>
        <v>0.009474987218160197</v>
      </c>
    </row>
    <row r="6" spans="1:15" ht="12.75">
      <c r="A6">
        <f>A5+1</f>
        <v>5</v>
      </c>
      <c r="B6">
        <v>5</v>
      </c>
      <c r="C6">
        <v>1.01</v>
      </c>
      <c r="E6" s="3">
        <f t="shared" si="2"/>
        <v>1.0201</v>
      </c>
      <c r="F6" s="3">
        <f t="shared" si="3"/>
        <v>5</v>
      </c>
      <c r="G6" s="4">
        <f t="shared" si="4"/>
        <v>1.04060401</v>
      </c>
      <c r="H6" s="4">
        <f t="shared" si="5"/>
        <v>5.1005</v>
      </c>
      <c r="I6" s="4">
        <f t="shared" si="0"/>
        <v>-0.09448000000000012</v>
      </c>
      <c r="J6" s="4">
        <f t="shared" si="1"/>
        <v>-0.5</v>
      </c>
      <c r="K6" s="4">
        <f t="shared" si="6"/>
        <v>0.04724000000000006</v>
      </c>
      <c r="L6" s="4">
        <f t="shared" si="7"/>
        <v>0.008926470400000023</v>
      </c>
      <c r="O6" s="4">
        <f t="shared" si="8"/>
        <v>0.0010247939405097536</v>
      </c>
    </row>
    <row r="7" spans="1:15" ht="12.75">
      <c r="A7">
        <f t="shared" si="9"/>
        <v>6</v>
      </c>
      <c r="B7">
        <v>6</v>
      </c>
      <c r="C7">
        <v>1.11</v>
      </c>
      <c r="E7" s="3">
        <f t="shared" si="2"/>
        <v>1.2321000000000002</v>
      </c>
      <c r="F7" s="3">
        <f t="shared" si="3"/>
        <v>6</v>
      </c>
      <c r="G7" s="4">
        <f t="shared" si="4"/>
        <v>1.5180704100000004</v>
      </c>
      <c r="H7" s="4">
        <f t="shared" si="5"/>
        <v>7.392600000000002</v>
      </c>
      <c r="I7" s="4">
        <f t="shared" si="0"/>
        <v>0.11752000000000007</v>
      </c>
      <c r="J7" s="4">
        <f t="shared" si="1"/>
        <v>0.5</v>
      </c>
      <c r="K7" s="4">
        <f t="shared" si="6"/>
        <v>0.058760000000000034</v>
      </c>
      <c r="L7" s="4">
        <f t="shared" si="7"/>
        <v>0.013810950400000016</v>
      </c>
      <c r="O7" s="4">
        <f t="shared" si="8"/>
        <v>0.006742312145107516</v>
      </c>
    </row>
    <row r="8" spans="1:15" ht="12.75">
      <c r="A8">
        <f t="shared" si="9"/>
        <v>7</v>
      </c>
      <c r="B8">
        <v>7</v>
      </c>
      <c r="C8">
        <v>1.19</v>
      </c>
      <c r="E8" s="3">
        <f t="shared" si="2"/>
        <v>1.4161</v>
      </c>
      <c r="F8" s="3">
        <f t="shared" si="3"/>
        <v>7</v>
      </c>
      <c r="G8" s="4">
        <f t="shared" si="4"/>
        <v>2.00533921</v>
      </c>
      <c r="H8" s="4">
        <f t="shared" si="5"/>
        <v>9.9127</v>
      </c>
      <c r="I8" s="4">
        <f t="shared" si="0"/>
        <v>0.3015199999999998</v>
      </c>
      <c r="J8" s="4">
        <f t="shared" si="1"/>
        <v>1.5</v>
      </c>
      <c r="K8" s="4">
        <f t="shared" si="6"/>
        <v>0.4522799999999997</v>
      </c>
      <c r="L8" s="4">
        <f t="shared" si="7"/>
        <v>0.09091431039999988</v>
      </c>
      <c r="O8" s="4">
        <f t="shared" si="8"/>
        <v>4.201088603132011E-05</v>
      </c>
    </row>
    <row r="9" spans="1:15" ht="12.75">
      <c r="A9">
        <f t="shared" si="9"/>
        <v>8</v>
      </c>
      <c r="B9">
        <v>8</v>
      </c>
      <c r="C9">
        <v>1.28</v>
      </c>
      <c r="E9" s="3">
        <f t="shared" si="2"/>
        <v>1.6384</v>
      </c>
      <c r="F9" s="3">
        <f t="shared" si="3"/>
        <v>8</v>
      </c>
      <c r="G9" s="4">
        <f t="shared" si="4"/>
        <v>2.68435456</v>
      </c>
      <c r="H9" s="4">
        <f t="shared" si="5"/>
        <v>13.1072</v>
      </c>
      <c r="I9" s="4">
        <f t="shared" si="0"/>
        <v>0.52382</v>
      </c>
      <c r="J9" s="4">
        <f t="shared" si="1"/>
        <v>2.5</v>
      </c>
      <c r="K9" s="4">
        <f t="shared" si="6"/>
        <v>1.3095499999999998</v>
      </c>
      <c r="L9" s="4">
        <f t="shared" si="7"/>
        <v>0.27438739239999993</v>
      </c>
      <c r="O9" s="4">
        <f t="shared" si="8"/>
        <v>0.008956080322267098</v>
      </c>
    </row>
    <row r="10" spans="1:15" ht="12.75">
      <c r="A10">
        <f t="shared" si="9"/>
        <v>9</v>
      </c>
      <c r="B10">
        <v>9</v>
      </c>
      <c r="C10">
        <v>1.35</v>
      </c>
      <c r="E10" s="3">
        <f t="shared" si="2"/>
        <v>1.8225000000000002</v>
      </c>
      <c r="F10" s="3">
        <f t="shared" si="3"/>
        <v>9</v>
      </c>
      <c r="G10" s="4">
        <f t="shared" si="4"/>
        <v>3.321506250000001</v>
      </c>
      <c r="H10" s="4">
        <f t="shared" si="5"/>
        <v>16.402500000000003</v>
      </c>
      <c r="I10" s="4">
        <f t="shared" si="0"/>
        <v>0.7079200000000001</v>
      </c>
      <c r="J10" s="4">
        <f t="shared" si="1"/>
        <v>3.5</v>
      </c>
      <c r="K10" s="4">
        <f t="shared" si="6"/>
        <v>2.4777200000000006</v>
      </c>
      <c r="L10" s="4">
        <f t="shared" si="7"/>
        <v>0.5011507264000001</v>
      </c>
      <c r="O10" s="4">
        <f t="shared" si="8"/>
        <v>4.2755061533347705E-05</v>
      </c>
    </row>
    <row r="11" spans="1:15" ht="12.75">
      <c r="A11">
        <f>A10+1</f>
        <v>10</v>
      </c>
      <c r="B11">
        <v>10</v>
      </c>
      <c r="C11">
        <v>1.4142135623730951</v>
      </c>
      <c r="E11" s="3">
        <f>C11*C11</f>
        <v>2.0000000000000004</v>
      </c>
      <c r="F11" s="3">
        <f>B11</f>
        <v>10</v>
      </c>
      <c r="G11" s="4">
        <f>E11*E11</f>
        <v>4.000000000000002</v>
      </c>
      <c r="H11" s="4">
        <f>E11*F11</f>
        <v>20.000000000000004</v>
      </c>
      <c r="I11" s="4">
        <f>E11-$E$20</f>
        <v>0.8854200000000003</v>
      </c>
      <c r="J11" s="4">
        <f>F11-$F$20</f>
        <v>4.5</v>
      </c>
      <c r="K11" s="4">
        <f>I11*J11</f>
        <v>3.984390000000001</v>
      </c>
      <c r="L11" s="4">
        <f>I11*I11</f>
        <v>0.7839685764000006</v>
      </c>
      <c r="O11" s="4">
        <f>(F11-$M$2*E11-$N$2)*(F11-$M$2*E11-$N$2)</f>
        <v>0.01305326031149087</v>
      </c>
    </row>
    <row r="12" spans="7:15" ht="12.75">
      <c r="G12" s="1"/>
      <c r="H12" s="1"/>
      <c r="I12" s="1"/>
      <c r="J12" s="1"/>
      <c r="K12" s="1"/>
      <c r="L12" s="1"/>
      <c r="O12" s="1"/>
    </row>
    <row r="13" spans="7:15" ht="12.75">
      <c r="G13" s="1"/>
      <c r="H13" s="1"/>
      <c r="I13" s="1"/>
      <c r="J13" s="1"/>
      <c r="K13" s="1"/>
      <c r="L13" s="1"/>
      <c r="O13" s="1"/>
    </row>
    <row r="14" spans="7:15" ht="12.75">
      <c r="G14" s="1"/>
      <c r="H14" s="1"/>
      <c r="I14" s="1"/>
      <c r="J14" s="1"/>
      <c r="K14" s="1"/>
      <c r="L14" s="1"/>
      <c r="O14" s="1"/>
    </row>
    <row r="15" spans="7:15" ht="12.75">
      <c r="G15" s="1"/>
      <c r="H15" s="1"/>
      <c r="I15" s="1"/>
      <c r="J15" s="1"/>
      <c r="K15" s="1"/>
      <c r="L15" s="1"/>
      <c r="O15" s="1"/>
    </row>
    <row r="16" spans="7:15" ht="12.75">
      <c r="G16" s="1"/>
      <c r="H16" s="1"/>
      <c r="I16" s="1"/>
      <c r="J16" s="1"/>
      <c r="K16" s="1"/>
      <c r="L16" s="1"/>
      <c r="O16" s="1"/>
    </row>
    <row r="17" spans="7:15" ht="12.75">
      <c r="G17" s="1"/>
      <c r="H17" s="1"/>
      <c r="I17" s="1"/>
      <c r="J17" s="1"/>
      <c r="K17" s="1"/>
      <c r="L17" s="1"/>
      <c r="O17" s="1"/>
    </row>
    <row r="18" spans="7:15" ht="12.75">
      <c r="G18" s="1"/>
      <c r="H18" s="1"/>
      <c r="I18" s="1"/>
      <c r="J18" s="1"/>
      <c r="K18" s="1"/>
      <c r="L18" s="1"/>
      <c r="O18" s="1"/>
    </row>
    <row r="19" spans="7:15" ht="12.75">
      <c r="G19" s="1"/>
      <c r="H19" s="1"/>
      <c r="I19" s="1"/>
      <c r="J19" s="1"/>
      <c r="K19" s="1"/>
      <c r="L19" s="1"/>
      <c r="O19" s="1"/>
    </row>
    <row r="20" spans="1:12" ht="12.75">
      <c r="A20" t="s">
        <v>13</v>
      </c>
      <c r="D20" t="s">
        <v>10</v>
      </c>
      <c r="E20" s="5">
        <f>AVERAGE(E2:E11)</f>
        <v>1.1145800000000001</v>
      </c>
      <c r="F20" s="5">
        <f aca="true" t="shared" si="10" ref="F20:L20">AVERAGE(F2:F11)</f>
        <v>5.5</v>
      </c>
      <c r="G20" s="5">
        <f t="shared" si="10"/>
        <v>1.578343462</v>
      </c>
      <c r="H20" s="5">
        <f t="shared" si="10"/>
        <v>7.7947700000000015</v>
      </c>
      <c r="I20" s="5">
        <f t="shared" si="10"/>
        <v>0</v>
      </c>
      <c r="J20" s="5">
        <f t="shared" si="10"/>
        <v>0</v>
      </c>
      <c r="K20" s="5">
        <f t="shared" si="10"/>
        <v>1.6645800000000004</v>
      </c>
      <c r="L20" s="5">
        <f t="shared" si="10"/>
        <v>0.33605488560000013</v>
      </c>
    </row>
    <row r="21" spans="1:15" ht="12.75">
      <c r="A21" s="3">
        <f>MAX(A2:A11)</f>
        <v>10</v>
      </c>
      <c r="D21" t="s">
        <v>11</v>
      </c>
      <c r="E21" s="5">
        <f aca="true" t="shared" si="11" ref="E21:L21">SUM(E2:E11)</f>
        <v>11.145800000000001</v>
      </c>
      <c r="F21" s="5">
        <f t="shared" si="11"/>
        <v>55</v>
      </c>
      <c r="G21" s="5">
        <f t="shared" si="11"/>
        <v>15.783434620000001</v>
      </c>
      <c r="H21" s="5">
        <f t="shared" si="11"/>
        <v>77.94770000000001</v>
      </c>
      <c r="I21" s="5">
        <f t="shared" si="11"/>
        <v>0</v>
      </c>
      <c r="J21" s="5">
        <f t="shared" si="11"/>
        <v>0</v>
      </c>
      <c r="K21" s="5">
        <f t="shared" si="11"/>
        <v>16.645800000000005</v>
      </c>
      <c r="L21" s="5">
        <f t="shared" si="11"/>
        <v>3.360548856000001</v>
      </c>
      <c r="O21" s="4">
        <f>SUM(O2:O11)</f>
        <v>0.04839179162940867</v>
      </c>
    </row>
  </sheetData>
  <sheetProtection/>
  <printOptions/>
  <pageMargins left="0.75" right="0.75" top="1" bottom="1" header="0" footer="0"/>
  <pageSetup horizontalDpi="600" verticalDpi="600" orientation="portrait" paperSize="9" r:id="rId3"/>
  <ignoredErrors>
    <ignoredError sqref="F10 F2:F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Atmosfera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Pdus</dc:creator>
  <cp:keywords/>
  <dc:description/>
  <cp:lastModifiedBy>Usuario</cp:lastModifiedBy>
  <dcterms:created xsi:type="dcterms:W3CDTF">2006-03-03T10:15:39Z</dcterms:created>
  <dcterms:modified xsi:type="dcterms:W3CDTF">2020-12-15T11:03:00Z</dcterms:modified>
  <cp:category/>
  <cp:version/>
  <cp:contentType/>
  <cp:contentStatus/>
</cp:coreProperties>
</file>